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Summary Sheet" sheetId="1" r:id="rId1"/>
    <sheet name="Data" sheetId="2" r:id="rId2"/>
    <sheet name="Sheet3" sheetId="3" r:id="rId3"/>
  </sheets>
  <definedNames>
    <definedName name="_xlnm.Print_Area" localSheetId="0">'Summary Sheet'!$A$1:$AS$70</definedName>
  </definedNames>
  <calcPr fullCalcOnLoad="1"/>
</workbook>
</file>

<file path=xl/sharedStrings.xml><?xml version="1.0" encoding="utf-8"?>
<sst xmlns="http://schemas.openxmlformats.org/spreadsheetml/2006/main" count="558" uniqueCount="449">
  <si>
    <t>Date of Game</t>
  </si>
  <si>
    <t>OFFICIAL SCORE SHEET - FOR STATISTICAL PURPOSES ONLY</t>
  </si>
  <si>
    <t xml:space="preserve">VISITORS </t>
  </si>
  <si>
    <t>POS</t>
  </si>
  <si>
    <t>PA</t>
  </si>
  <si>
    <t>AB</t>
  </si>
  <si>
    <t>R</t>
  </si>
  <si>
    <t>H</t>
  </si>
  <si>
    <t>2B</t>
  </si>
  <si>
    <t>3B</t>
  </si>
  <si>
    <t>HR</t>
  </si>
  <si>
    <t>SH</t>
  </si>
  <si>
    <t>SF</t>
  </si>
  <si>
    <t>SB</t>
  </si>
  <si>
    <t>CS</t>
  </si>
  <si>
    <t>BB</t>
  </si>
  <si>
    <t>HBP</t>
  </si>
  <si>
    <t>SO</t>
  </si>
  <si>
    <t>RBI</t>
  </si>
  <si>
    <t>PO</t>
  </si>
  <si>
    <t>A</t>
  </si>
  <si>
    <t>E</t>
  </si>
  <si>
    <t>DP</t>
  </si>
  <si>
    <t>HOME</t>
  </si>
  <si>
    <t>TOTALS</t>
  </si>
  <si>
    <t>PASSED BALLS (NAMES)</t>
  </si>
  <si>
    <t>NO. LEFT ON BASE</t>
  </si>
  <si>
    <t>TOTAL TEAM DP</t>
  </si>
  <si>
    <t>DOUBLE PLAYS (NAMES)</t>
  </si>
  <si>
    <t>GROUNDED INTO INFIELD DP'S</t>
  </si>
  <si>
    <t>FIRST BASE ON INTERFERENCE (NAMES)</t>
  </si>
  <si>
    <t>HOME RUNS WITH BASES FILLED (NAMES)</t>
  </si>
  <si>
    <t>SCORE BY INNINGS</t>
  </si>
  <si>
    <t>VISITORS</t>
  </si>
  <si>
    <t xml:space="preserve">    TOTALS</t>
  </si>
  <si>
    <t>PITCHER</t>
  </si>
  <si>
    <t>W-L-S</t>
  </si>
  <si>
    <t>IP</t>
  </si>
  <si>
    <t>BF</t>
  </si>
  <si>
    <t>ER</t>
  </si>
  <si>
    <t>TBB</t>
  </si>
  <si>
    <t>IBB</t>
  </si>
  <si>
    <t>HB</t>
  </si>
  <si>
    <t>WP</t>
  </si>
  <si>
    <t>BK</t>
  </si>
  <si>
    <t>START</t>
  </si>
  <si>
    <t>FINISH</t>
  </si>
  <si>
    <t xml:space="preserve">NO. OUT WHEN </t>
  </si>
  <si>
    <t>WINNING RUN SCORED</t>
  </si>
  <si>
    <t>GWRBI</t>
  </si>
  <si>
    <t>TBB IS TOTAL BASE ON BALLS</t>
  </si>
  <si>
    <t>IBB IS INTENTIONAL BASE ON BALLS</t>
  </si>
  <si>
    <t>Comparisons Made:</t>
  </si>
  <si>
    <t>Home Pitching vs.</t>
  </si>
  <si>
    <t>Visiting Batting Totals</t>
  </si>
  <si>
    <t>Visiting Pitching vs.</t>
  </si>
  <si>
    <t>Home Batting Totals</t>
  </si>
  <si>
    <t>Officail Time for Game</t>
  </si>
  <si>
    <t>Paid Attendance</t>
  </si>
  <si>
    <t>HP</t>
  </si>
  <si>
    <t>Umpires:</t>
  </si>
  <si>
    <t>1B</t>
  </si>
  <si>
    <t>Official Scorer</t>
  </si>
  <si>
    <t>Scorers Signature</t>
  </si>
  <si>
    <t>Always give first name of player the first time you use it in a box scorer. In case of a player playing more than one position, use extra line in fielding column listing PO, A, E, etc seperately for each position. In case of Triple Play write in all names in space used for Double Plays</t>
  </si>
  <si>
    <t>BOX SCORE PROOF</t>
  </si>
  <si>
    <t>VISITING CLUB</t>
  </si>
  <si>
    <t>RUNS</t>
  </si>
  <si>
    <t>Left on Base</t>
  </si>
  <si>
    <t>Opponents</t>
  </si>
  <si>
    <t>Put Outs</t>
  </si>
  <si>
    <t>Total</t>
  </si>
  <si>
    <t>At Bat</t>
  </si>
  <si>
    <t>Base on Balls</t>
  </si>
  <si>
    <t>Sacrifices</t>
  </si>
  <si>
    <t>Hit By Pitch</t>
  </si>
  <si>
    <t>and 1st B for</t>
  </si>
  <si>
    <t>Interference</t>
  </si>
  <si>
    <t>HOME CLUB</t>
  </si>
  <si>
    <t>Totals should agree</t>
  </si>
  <si>
    <t>vs</t>
  </si>
  <si>
    <t>Played at:</t>
  </si>
  <si>
    <t>Checks</t>
  </si>
  <si>
    <t>Visitor</t>
  </si>
  <si>
    <t>Home</t>
  </si>
  <si>
    <t>Visitor Pitching vs Home Hitting</t>
  </si>
  <si>
    <t>Home Pitching vs Visitor Hitting</t>
  </si>
  <si>
    <t>Checking Score Total agrees</t>
  </si>
  <si>
    <t>with Pitchers totals</t>
  </si>
  <si>
    <t>Home Score vs Visitors Totals</t>
  </si>
  <si>
    <t>Visitor Score vs Home Totals</t>
  </si>
  <si>
    <t>HS</t>
  </si>
  <si>
    <t>VS</t>
  </si>
  <si>
    <t>Box Score Proof</t>
  </si>
  <si>
    <t>Visitors</t>
  </si>
  <si>
    <t>Dave Parsons</t>
  </si>
  <si>
    <t>Eric Wolfe</t>
  </si>
  <si>
    <t>Matt Fortuna</t>
  </si>
  <si>
    <t>Jesse Robertson</t>
  </si>
  <si>
    <t>Ryan Lane</t>
  </si>
  <si>
    <t>Brad Hogeterp</t>
  </si>
  <si>
    <t>Mark Ferguson</t>
  </si>
  <si>
    <t>Jared McCord</t>
  </si>
  <si>
    <t>Ryan Davis</t>
  </si>
  <si>
    <t>BSV</t>
  </si>
  <si>
    <t>BSH</t>
  </si>
  <si>
    <t>Barrie Baycats</t>
  </si>
  <si>
    <t>Barrie</t>
  </si>
  <si>
    <t>Tim Clark</t>
  </si>
  <si>
    <t>Matt Van Geene</t>
  </si>
  <si>
    <t>Jordan Neufeld</t>
  </si>
  <si>
    <t>David Latour</t>
  </si>
  <si>
    <t>Brad Bissell</t>
  </si>
  <si>
    <t>Derek McDaid</t>
  </si>
  <si>
    <t>Brantford</t>
  </si>
  <si>
    <t>Hamilton</t>
  </si>
  <si>
    <t>Steve Charles</t>
  </si>
  <si>
    <t>Brad Payne</t>
  </si>
  <si>
    <t>Wayne Forman</t>
  </si>
  <si>
    <t>Stefan Strecker</t>
  </si>
  <si>
    <t>Jeff McLeod</t>
  </si>
  <si>
    <t>Shawn Lynn</t>
  </si>
  <si>
    <t>Sean Reilly</t>
  </si>
  <si>
    <t>Brandon Schmidt</t>
  </si>
  <si>
    <t>Andy Steeds</t>
  </si>
  <si>
    <t>Geoff Allen</t>
  </si>
  <si>
    <t>Francis Cubos</t>
  </si>
  <si>
    <t>Mark McDonald</t>
  </si>
  <si>
    <t>R.J. Lambert</t>
  </si>
  <si>
    <t>Shayne Ridley</t>
  </si>
  <si>
    <t>Derek Cuffy</t>
  </si>
  <si>
    <t>Tom Robertson</t>
  </si>
  <si>
    <t>Jeff McGinn</t>
  </si>
  <si>
    <t>Jerome Smith</t>
  </si>
  <si>
    <t>Jon McGinn</t>
  </si>
  <si>
    <t>Carlos D'Costa</t>
  </si>
  <si>
    <t>Andrew Schwalm</t>
  </si>
  <si>
    <t>Bill Lawrence</t>
  </si>
  <si>
    <t>P.J. McDonald</t>
  </si>
  <si>
    <t>Craig Hawkins</t>
  </si>
  <si>
    <t>Jay Pilkington</t>
  </si>
  <si>
    <t>Sean Allen</t>
  </si>
  <si>
    <t>Justin Bartkiewicz</t>
  </si>
  <si>
    <t>Kevin Niven</t>
  </si>
  <si>
    <t>Nathan Penrose</t>
  </si>
  <si>
    <t>INTER-COUNTY MAJOR BASEBALL LEAGUE</t>
  </si>
  <si>
    <t>Kitchener</t>
  </si>
  <si>
    <t>Ben Kangas</t>
  </si>
  <si>
    <t>Rich Chanko</t>
  </si>
  <si>
    <t>Andy Pietraszko</t>
  </si>
  <si>
    <t>Kyle Whitson</t>
  </si>
  <si>
    <t>Mark Johnson</t>
  </si>
  <si>
    <t>Craig Stroh</t>
  </si>
  <si>
    <t>Joel Scott</t>
  </si>
  <si>
    <t>Brian Carter</t>
  </si>
  <si>
    <t>Bryon Bell</t>
  </si>
  <si>
    <t>Chris Duggan</t>
  </si>
  <si>
    <t>Adam Hornostaj</t>
  </si>
  <si>
    <t>Jason Booth</t>
  </si>
  <si>
    <t>Chris Dickie</t>
  </si>
  <si>
    <t>Oshawa</t>
  </si>
  <si>
    <t>Mick Kurhan</t>
  </si>
  <si>
    <t>Ryan Balan</t>
  </si>
  <si>
    <t>Chris Bowler</t>
  </si>
  <si>
    <t>Darryl Reid</t>
  </si>
  <si>
    <t>Ryan Crotin</t>
  </si>
  <si>
    <t>Pat Tobin</t>
  </si>
  <si>
    <t>Ken Calway</t>
  </si>
  <si>
    <t>Chad Stone</t>
  </si>
  <si>
    <t>Jamaal Joseph</t>
  </si>
  <si>
    <t>Matt Tosoni</t>
  </si>
  <si>
    <t>Steve Butterworth</t>
  </si>
  <si>
    <t>Ben Chisholm</t>
  </si>
  <si>
    <t>Bob Grant</t>
  </si>
  <si>
    <t>Adam Segar</t>
  </si>
  <si>
    <t>Peter Babcock</t>
  </si>
  <si>
    <t>Tyler Stevenson</t>
  </si>
  <si>
    <t>Roop Chanderdat</t>
  </si>
  <si>
    <t>Ryan Ross</t>
  </si>
  <si>
    <t>Corey Wilkins</t>
  </si>
  <si>
    <t>Ryan Nutma</t>
  </si>
  <si>
    <t>Joe Fanshier</t>
  </si>
  <si>
    <t>Kyle Stark</t>
  </si>
  <si>
    <t>Ben Yormack</t>
  </si>
  <si>
    <t>Nick Sawyer</t>
  </si>
  <si>
    <t>Mark Voakes</t>
  </si>
  <si>
    <t>Aaron Owen</t>
  </si>
  <si>
    <t>Jonathan Baksh</t>
  </si>
  <si>
    <t>Casey Virtue</t>
  </si>
  <si>
    <t>Angus Roy</t>
  </si>
  <si>
    <t>Cam Newitt</t>
  </si>
  <si>
    <t>Vance Cozier</t>
  </si>
  <si>
    <t>Nick Cunjak</t>
  </si>
  <si>
    <t>Sean Cunningham</t>
  </si>
  <si>
    <t>Anthony Davis</t>
  </si>
  <si>
    <t>Blake Farley</t>
  </si>
  <si>
    <t>Kerry Noel</t>
  </si>
  <si>
    <t>Dan Nauth</t>
  </si>
  <si>
    <t>Gord Robertson</t>
  </si>
  <si>
    <t>Adam Sylvestre</t>
  </si>
  <si>
    <t>Nigel Wilson</t>
  </si>
  <si>
    <t>Chris Sereda</t>
  </si>
  <si>
    <t>Stratford</t>
  </si>
  <si>
    <t>Toronto</t>
  </si>
  <si>
    <t>Waterloo</t>
  </si>
  <si>
    <t>London</t>
  </si>
  <si>
    <t>Guelph</t>
  </si>
  <si>
    <t>Greg Stefan</t>
  </si>
  <si>
    <t>Rob Butler</t>
  </si>
  <si>
    <t>Justin Maychek</t>
  </si>
  <si>
    <t>John Chadwick</t>
  </si>
  <si>
    <t>Tyler Wilson</t>
  </si>
  <si>
    <t>Dave Teboekhorst</t>
  </si>
  <si>
    <t>Justin Gerardo</t>
  </si>
  <si>
    <t>Mark Brohman</t>
  </si>
  <si>
    <t>Carl Embro</t>
  </si>
  <si>
    <t>Mike Wallace</t>
  </si>
  <si>
    <t>Joel Lynch</t>
  </si>
  <si>
    <t>Chad Hyatt</t>
  </si>
  <si>
    <t>Fielding Lewis</t>
  </si>
  <si>
    <t>Matt Fuller</t>
  </si>
  <si>
    <t>Kevin Hinton</t>
  </si>
  <si>
    <t>Shawn Behling</t>
  </si>
  <si>
    <t>Adam Beck</t>
  </si>
  <si>
    <t>Dave Hatch</t>
  </si>
  <si>
    <t>Jay Adair</t>
  </si>
  <si>
    <t>Pat Hill</t>
  </si>
  <si>
    <t>Jordan Rosenburg</t>
  </si>
  <si>
    <t>Kris Kewley</t>
  </si>
  <si>
    <t>Mike Robertson</t>
  </si>
  <si>
    <t>Jay Herbert</t>
  </si>
  <si>
    <t>John Hanko</t>
  </si>
  <si>
    <t>Kevin Virtue</t>
  </si>
  <si>
    <t>Matt Moir</t>
  </si>
  <si>
    <t>Hans-Michael Schnell</t>
  </si>
  <si>
    <t>Brad Earle</t>
  </si>
  <si>
    <t>Kyle Piwowarczyk</t>
  </si>
  <si>
    <t>Paul Spoljaric</t>
  </si>
  <si>
    <t>Damon Topolie</t>
  </si>
  <si>
    <t>Kevin Treichel</t>
  </si>
  <si>
    <t>Mel Melehes</t>
  </si>
  <si>
    <t>Rob Robinson</t>
  </si>
  <si>
    <t>Brian Dikdan</t>
  </si>
  <si>
    <t>Duane Fagel</t>
  </si>
  <si>
    <t>Ryan Armstrong</t>
  </si>
  <si>
    <t>Todd Bargman</t>
  </si>
  <si>
    <t>Aaron Little</t>
  </si>
  <si>
    <t>Yoel Fernandes</t>
  </si>
  <si>
    <t>Luke Baker</t>
  </si>
  <si>
    <t>Marty Chubb</t>
  </si>
  <si>
    <t>Andrew Nash</t>
  </si>
  <si>
    <t>Jeff Pietraszko</t>
  </si>
  <si>
    <t>Adam Hummel</t>
  </si>
  <si>
    <t>John Morbey</t>
  </si>
  <si>
    <t>Jeremy Beck</t>
  </si>
  <si>
    <t>Joe Laderoute</t>
  </si>
  <si>
    <t>Marc Besteman</t>
  </si>
  <si>
    <t>Toby Legacy</t>
  </si>
  <si>
    <t>Alex Borgo</t>
  </si>
  <si>
    <t>Ted Drew-Smith</t>
  </si>
  <si>
    <t>Chris Baker</t>
  </si>
  <si>
    <t>Ron LeClair</t>
  </si>
  <si>
    <t>Tim Smith</t>
  </si>
  <si>
    <t>Jeremy Middleton</t>
  </si>
  <si>
    <t>Raul Borjas</t>
  </si>
  <si>
    <t>Harpreet Padda</t>
  </si>
  <si>
    <t>Jeremy Hudson</t>
  </si>
  <si>
    <t>Mike Mitro</t>
  </si>
  <si>
    <t>Brian Barr</t>
  </si>
  <si>
    <t>Kevin Brown</t>
  </si>
  <si>
    <t>Joel Thorney</t>
  </si>
  <si>
    <t>Danny Gibbons</t>
  </si>
  <si>
    <t>Omar Briscoe</t>
  </si>
  <si>
    <t>Pedro Ozuna</t>
  </si>
  <si>
    <t>Mike Phinney</t>
  </si>
  <si>
    <t>Simon Gallaraga</t>
  </si>
  <si>
    <t>Jason Perry</t>
  </si>
  <si>
    <t>Jason Williams</t>
  </si>
  <si>
    <t>Michael Roga</t>
  </si>
  <si>
    <t>Mike Carswell</t>
  </si>
  <si>
    <t>Frankie Hare</t>
  </si>
  <si>
    <t>Steve Budai</t>
  </si>
  <si>
    <t>Josh Braby</t>
  </si>
  <si>
    <t>Russ Williams</t>
  </si>
  <si>
    <t>Tyler Moe</t>
  </si>
  <si>
    <t>Tom VanKasterern</t>
  </si>
  <si>
    <t>Alex Blackburn</t>
  </si>
  <si>
    <t>Gamin Teague</t>
  </si>
  <si>
    <t>John Mariotti</t>
  </si>
  <si>
    <t>John Cosentino</t>
  </si>
  <si>
    <t>Joe Colameco</t>
  </si>
  <si>
    <t>Pete Babcock</t>
  </si>
  <si>
    <t>Tyler Burnell</t>
  </si>
  <si>
    <t>Jeff Tobin</t>
  </si>
  <si>
    <t>Jeremy VanDam</t>
  </si>
  <si>
    <t>Vince Burke</t>
  </si>
  <si>
    <t>Brady Dundon</t>
  </si>
  <si>
    <t>Brian Green</t>
  </si>
  <si>
    <t>Mark Cox</t>
  </si>
  <si>
    <t>Ryan Finch</t>
  </si>
  <si>
    <t>Adam Keller</t>
  </si>
  <si>
    <t>Andrew McNiven</t>
  </si>
  <si>
    <t>Adam Clarke</t>
  </si>
  <si>
    <t>Matt Lareau</t>
  </si>
  <si>
    <t>Brad McConnachie</t>
  </si>
  <si>
    <t>Jeremy Walker</t>
  </si>
  <si>
    <t>Kyle Sheppard</t>
  </si>
  <si>
    <t>Jay Greaves</t>
  </si>
  <si>
    <t>Jamie Pietraszko</t>
  </si>
  <si>
    <t>Chris Storey</t>
  </si>
  <si>
    <t>Travis Hubbell</t>
  </si>
  <si>
    <t>Adam Auer</t>
  </si>
  <si>
    <t>Doug Dimma</t>
  </si>
  <si>
    <t>Dave Lamky</t>
  </si>
  <si>
    <t>David Steffler</t>
  </si>
  <si>
    <t>Tom Boleska</t>
  </si>
  <si>
    <t>Mark Schmidt</t>
  </si>
  <si>
    <t>Ryan Grantham</t>
  </si>
  <si>
    <t>Jonathan Morbey</t>
  </si>
  <si>
    <t>Brett Lawson</t>
  </si>
  <si>
    <t>Dana Anderson</t>
  </si>
  <si>
    <t>Nino Fusolo</t>
  </si>
  <si>
    <t>Omar Goldson</t>
  </si>
  <si>
    <t>Schroder Nichols</t>
  </si>
  <si>
    <t>Joel Laderoute</t>
  </si>
  <si>
    <t>Darcy Osipinko</t>
  </si>
  <si>
    <t>Ryan  Spataro</t>
  </si>
  <si>
    <t>Jamie Carmichael</t>
  </si>
  <si>
    <t>Jordan Lundberg</t>
  </si>
  <si>
    <t>Matt Tjart</t>
  </si>
  <si>
    <t>Pete Malloy</t>
  </si>
  <si>
    <t>Greg Stephan</t>
  </si>
  <si>
    <t>Wes Koch</t>
  </si>
  <si>
    <t>Ronny Sweeney</t>
  </si>
  <si>
    <t>Patrick Topping</t>
  </si>
  <si>
    <t>Curtis Cochrane</t>
  </si>
  <si>
    <t>David Reid</t>
  </si>
  <si>
    <t>Matt Spatafora</t>
  </si>
  <si>
    <t>Ryan Asis</t>
  </si>
  <si>
    <t>Ryan Hart</t>
  </si>
  <si>
    <t>Mike Alati</t>
  </si>
  <si>
    <t>Ryan Pranger</t>
  </si>
  <si>
    <t>Ian Harvey</t>
  </si>
  <si>
    <t xml:space="preserve"> Totals</t>
  </si>
  <si>
    <t>Justin Wendt</t>
  </si>
  <si>
    <t>Adam Strongman</t>
  </si>
  <si>
    <t>Justin Spring</t>
  </si>
  <si>
    <t>Brad Grieveson</t>
  </si>
  <si>
    <t>Josh Matlow</t>
  </si>
  <si>
    <t>Chris England</t>
  </si>
  <si>
    <t>Scott Diamond</t>
  </si>
  <si>
    <t>Ian Prescott</t>
  </si>
  <si>
    <t>Jonathan Binder</t>
  </si>
  <si>
    <t>Mike Ambrose</t>
  </si>
  <si>
    <t>Chris Hamilton</t>
  </si>
  <si>
    <t>Aaron Marr</t>
  </si>
  <si>
    <t>Ryan Gautier</t>
  </si>
  <si>
    <t>Shawn Gillespie</t>
  </si>
  <si>
    <t>Christian Romple</t>
  </si>
  <si>
    <t>Shayne Riley</t>
  </si>
  <si>
    <t>Justin Farina</t>
  </si>
  <si>
    <t>Kirk Martin</t>
  </si>
  <si>
    <t>Brad McElroy</t>
  </si>
  <si>
    <t>Morris Watson</t>
  </si>
  <si>
    <t>Greg Speed</t>
  </si>
  <si>
    <t>Greg Byron</t>
  </si>
  <si>
    <t>Andy Fortis</t>
  </si>
  <si>
    <t>Mat Wilson</t>
  </si>
  <si>
    <t>Scott Robinson</t>
  </si>
  <si>
    <t>Craig Megill</t>
  </si>
  <si>
    <t>Steve Lewis</t>
  </si>
  <si>
    <t>Matt Logan</t>
  </si>
  <si>
    <t>Nildo Puertas</t>
  </si>
  <si>
    <t>Kyle Degrace</t>
  </si>
  <si>
    <t>Mike Cart</t>
  </si>
  <si>
    <t>Brian Sewell</t>
  </si>
  <si>
    <t>Carl Born</t>
  </si>
  <si>
    <t>Falco Schieda</t>
  </si>
  <si>
    <t>Jack Delcourt</t>
  </si>
  <si>
    <t>Alex Arango</t>
  </si>
  <si>
    <t>Reid Price</t>
  </si>
  <si>
    <t>Chris Novia</t>
  </si>
  <si>
    <t>Bill Draper</t>
  </si>
  <si>
    <t>Ben Singh</t>
  </si>
  <si>
    <t>James Burns</t>
  </si>
  <si>
    <t>Nate Thompson</t>
  </si>
  <si>
    <t>Brandon Patterson</t>
  </si>
  <si>
    <t>Rod Caballero</t>
  </si>
  <si>
    <t>Dallas Pearson</t>
  </si>
  <si>
    <t>Brendan Lapointe</t>
  </si>
  <si>
    <t>Josh Elliot</t>
  </si>
  <si>
    <t>Terry Hogg</t>
  </si>
  <si>
    <t>Isaac Blimke</t>
  </si>
  <si>
    <t>Gary Grinton</t>
  </si>
  <si>
    <t>Chubba Vague</t>
  </si>
  <si>
    <t>Kirk Sawyers</t>
  </si>
  <si>
    <t>Brad Hay</t>
  </si>
  <si>
    <t>Trevor Pinn</t>
  </si>
  <si>
    <t>Chris Solarski</t>
  </si>
  <si>
    <t>Ray Merkley</t>
  </si>
  <si>
    <t>Peter Skrypka</t>
  </si>
  <si>
    <t>Jason Gotwalt</t>
  </si>
  <si>
    <t>Jason Trim</t>
  </si>
  <si>
    <t>Adam Vella</t>
  </si>
  <si>
    <t>Steven Coates</t>
  </si>
  <si>
    <t>Darryl Pui</t>
  </si>
  <si>
    <t>Tony Bacci</t>
  </si>
  <si>
    <t>Elliot Love</t>
  </si>
  <si>
    <t>Tom Bolesko</t>
  </si>
  <si>
    <t>John Axford</t>
  </si>
  <si>
    <t>Jake Haggerty</t>
  </si>
  <si>
    <t>Ryan Roeder</t>
  </si>
  <si>
    <t>Kevin Orlowski</t>
  </si>
  <si>
    <t>Tony Daubert</t>
  </si>
  <si>
    <t>Zack Dickson</t>
  </si>
  <si>
    <t>Jay Klobhoffer</t>
  </si>
  <si>
    <t>Marcel Champagnie</t>
  </si>
  <si>
    <t>Kyle Nicoletta</t>
  </si>
  <si>
    <t>Dave Chrysler</t>
  </si>
  <si>
    <t>Andrew Reed</t>
  </si>
  <si>
    <t>Shaun Peet</t>
  </si>
  <si>
    <t>Keith Gormandy</t>
  </si>
  <si>
    <t>Craig Johnson</t>
  </si>
  <si>
    <t>Adam Arnold</t>
  </si>
  <si>
    <t>L</t>
  </si>
  <si>
    <t>I</t>
  </si>
  <si>
    <t>Glenn Jackson</t>
  </si>
  <si>
    <t>Ray Dennis</t>
  </si>
  <si>
    <t>Joe Kirby</t>
  </si>
  <si>
    <t>Jeremiah Groulx</t>
  </si>
  <si>
    <t>Yole Reina</t>
  </si>
  <si>
    <t>Toronto Maple Leafs</t>
  </si>
  <si>
    <t>DH</t>
  </si>
  <si>
    <t>Clay Caufield</t>
  </si>
  <si>
    <t>PH</t>
  </si>
  <si>
    <t>Ridley</t>
  </si>
  <si>
    <t>Joe Blake</t>
  </si>
  <si>
    <t>W</t>
  </si>
  <si>
    <t>X</t>
  </si>
  <si>
    <t>Game 2 of Finals</t>
  </si>
  <si>
    <t>Topolie</t>
  </si>
  <si>
    <t>McCord</t>
  </si>
  <si>
    <t>Czaba Vegh</t>
  </si>
  <si>
    <t>Joe Falconi</t>
  </si>
  <si>
    <t>Latour-Davis</t>
  </si>
  <si>
    <t>Teague-Logan</t>
  </si>
  <si>
    <t>Gibbons-Teague</t>
  </si>
  <si>
    <t>Matlow</t>
  </si>
  <si>
    <t>(Toronto up 1-0 going in)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</si>
</sst>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 d\,\ yyyy"/>
    <numFmt numFmtId="173" formatCode="m/dd/yyyy"/>
  </numFmts>
  <fonts count="42">
    <font>
      <sz val="10"/>
      <name val="Arial"/>
      <family val="0"/>
    </font>
    <font>
      <sz val="14"/>
      <name val="Arial"/>
      <family val="2"/>
    </font>
    <font>
      <sz val="8"/>
      <name val="Arial"/>
      <family val="2"/>
    </font>
    <font>
      <b/>
      <sz val="8"/>
      <name val="Arial"/>
      <family val="2"/>
    </font>
    <font>
      <b/>
      <sz val="14"/>
      <name val="Arial"/>
      <family val="2"/>
    </font>
    <font>
      <sz val="9"/>
      <name val="Arial"/>
      <family val="2"/>
    </font>
    <font>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style="double"/>
      <bottom style="double"/>
    </border>
    <border>
      <left style="double"/>
      <right style="thin"/>
      <top style="double"/>
      <bottom style="double"/>
    </border>
    <border>
      <left style="thin"/>
      <right style="thin"/>
      <top style="double"/>
      <bottom style="double"/>
    </border>
    <border>
      <left>
        <color indexed="63"/>
      </left>
      <right style="thin"/>
      <top style="double"/>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hair"/>
    </border>
    <border>
      <left style="double"/>
      <right>
        <color indexed="63"/>
      </right>
      <top style="double"/>
      <bottom style="double"/>
    </border>
    <border>
      <left>
        <color indexed="63"/>
      </left>
      <right>
        <color indexed="63"/>
      </right>
      <top style="double"/>
      <bottom style="double"/>
    </border>
    <border>
      <left style="thin"/>
      <right style="double"/>
      <top style="double"/>
      <bottom style="double"/>
    </border>
    <border>
      <left style="double"/>
      <right>
        <color indexed="63"/>
      </right>
      <top>
        <color indexed="63"/>
      </top>
      <bottom style="double"/>
    </border>
    <border>
      <left style="double"/>
      <right>
        <color indexed="63"/>
      </right>
      <top style="double"/>
      <bottom style="thin"/>
    </border>
    <border>
      <left>
        <color indexed="63"/>
      </left>
      <right>
        <color indexed="63"/>
      </right>
      <top style="hair"/>
      <bottom style="hair"/>
    </border>
    <border>
      <left>
        <color indexed="63"/>
      </left>
      <right style="double"/>
      <top style="double"/>
      <bottom style="thin"/>
    </border>
    <border>
      <left>
        <color indexed="63"/>
      </left>
      <right style="double"/>
      <top>
        <color indexed="63"/>
      </top>
      <bottom style="double"/>
    </border>
    <border>
      <left style="double"/>
      <right style="thin"/>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style="double"/>
      <top style="thin"/>
      <bottom style="thin"/>
    </border>
    <border>
      <left style="double"/>
      <right style="thin"/>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color indexed="63"/>
      </bottom>
    </border>
    <border>
      <left style="double"/>
      <right style="thin"/>
      <top style="thin"/>
      <bottom style="double"/>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color indexed="63"/>
      </left>
      <right style="thin"/>
      <top style="thin"/>
      <bottom style="double"/>
    </border>
    <border>
      <left style="thin"/>
      <right style="thin"/>
      <top style="thin"/>
      <bottom style="double"/>
    </border>
    <border>
      <left style="thin"/>
      <right style="double"/>
      <top style="thin"/>
      <bottom style="double"/>
    </border>
    <border>
      <left>
        <color indexed="63"/>
      </left>
      <right style="thin"/>
      <top>
        <color indexed="63"/>
      </top>
      <bottom>
        <color indexed="63"/>
      </bottom>
    </border>
    <border>
      <left>
        <color indexed="63"/>
      </left>
      <right style="double"/>
      <top>
        <color indexed="63"/>
      </top>
      <bottom style="thin"/>
    </border>
    <border>
      <left>
        <color indexed="63"/>
      </left>
      <right style="double"/>
      <top style="thin"/>
      <bottom style="thin"/>
    </border>
    <border>
      <left>
        <color indexed="63"/>
      </left>
      <right style="double"/>
      <top>
        <color indexed="63"/>
      </top>
      <bottom>
        <color indexed="63"/>
      </bottom>
    </border>
    <border>
      <left>
        <color indexed="63"/>
      </left>
      <right>
        <color indexed="63"/>
      </right>
      <top style="double"/>
      <bottom style="hair"/>
    </border>
    <border>
      <left>
        <color indexed="63"/>
      </left>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6">
    <xf numFmtId="0" fontId="0" fillId="0" borderId="0" xfId="0" applyAlignment="1">
      <alignment/>
    </xf>
    <xf numFmtId="0" fontId="1" fillId="0" borderId="0" xfId="0" applyFont="1" applyAlignment="1">
      <alignment/>
    </xf>
    <xf numFmtId="0" fontId="2" fillId="0" borderId="0" xfId="0" applyFont="1" applyAlignment="1" quotePrefix="1">
      <alignment horizontal="left"/>
    </xf>
    <xf numFmtId="0" fontId="3" fillId="0" borderId="0" xfId="0" applyFont="1" applyAlignment="1" quotePrefix="1">
      <alignment horizontal="left"/>
    </xf>
    <xf numFmtId="0" fontId="0" fillId="0" borderId="10"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wrapText="1"/>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1" xfId="0"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Alignment="1">
      <alignment horizontal="center" wrapText="1"/>
    </xf>
    <xf numFmtId="0" fontId="2" fillId="0" borderId="0" xfId="0" applyFont="1" applyAlignment="1">
      <alignment/>
    </xf>
    <xf numFmtId="0" fontId="2" fillId="0" borderId="16" xfId="0" applyFont="1" applyBorder="1" applyAlignment="1">
      <alignment/>
    </xf>
    <xf numFmtId="0" fontId="2" fillId="0" borderId="0" xfId="0" applyFont="1" applyBorder="1" applyAlignment="1">
      <alignment/>
    </xf>
    <xf numFmtId="0" fontId="2" fillId="0" borderId="17" xfId="0" applyFont="1" applyBorder="1" applyAlignment="1">
      <alignment/>
    </xf>
    <xf numFmtId="0" fontId="2" fillId="0" borderId="18"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xf>
    <xf numFmtId="0" fontId="2" fillId="0" borderId="0" xfId="0" applyFont="1" applyAlignment="1">
      <alignment horizontal="right"/>
    </xf>
    <xf numFmtId="0" fontId="2" fillId="0" borderId="17" xfId="0" applyFont="1" applyBorder="1" applyAlignment="1" quotePrefix="1">
      <alignment horizontal="left"/>
    </xf>
    <xf numFmtId="0" fontId="2" fillId="0" borderId="10" xfId="0" applyFont="1" applyBorder="1" applyAlignment="1">
      <alignment/>
    </xf>
    <xf numFmtId="0" fontId="2" fillId="0" borderId="21" xfId="0" applyFont="1" applyBorder="1" applyAlignment="1">
      <alignment/>
    </xf>
    <xf numFmtId="0" fontId="2" fillId="0" borderId="11" xfId="0" applyFont="1" applyBorder="1" applyAlignment="1">
      <alignment/>
    </xf>
    <xf numFmtId="0" fontId="2" fillId="0" borderId="12" xfId="0" applyFont="1" applyBorder="1" applyAlignment="1">
      <alignment horizontal="center" textRotation="57"/>
    </xf>
    <xf numFmtId="0" fontId="2" fillId="0" borderId="19" xfId="0" applyFont="1" applyBorder="1" applyAlignment="1">
      <alignment horizontal="center" textRotation="57"/>
    </xf>
    <xf numFmtId="0" fontId="2" fillId="0" borderId="22" xfId="0" applyFont="1" applyBorder="1" applyAlignment="1">
      <alignment/>
    </xf>
    <xf numFmtId="0" fontId="3" fillId="0" borderId="0" xfId="0" applyFont="1" applyAlignment="1">
      <alignment/>
    </xf>
    <xf numFmtId="0" fontId="2" fillId="0" borderId="0" xfId="0" applyFont="1" applyFill="1" applyBorder="1" applyAlignment="1">
      <alignment/>
    </xf>
    <xf numFmtId="0" fontId="5" fillId="0" borderId="0" xfId="0" applyFont="1" applyAlignment="1" quotePrefix="1">
      <alignment horizontal="left"/>
    </xf>
    <xf numFmtId="0" fontId="5" fillId="0" borderId="0" xfId="0" applyFont="1" applyAlignment="1">
      <alignment/>
    </xf>
    <xf numFmtId="0" fontId="5" fillId="0" borderId="0" xfId="0" applyFont="1" applyAlignment="1">
      <alignment horizontal="left"/>
    </xf>
    <xf numFmtId="0" fontId="0" fillId="0" borderId="0" xfId="0" applyAlignment="1" quotePrefix="1">
      <alignment horizontal="left"/>
    </xf>
    <xf numFmtId="0" fontId="0" fillId="0" borderId="0" xfId="0" applyAlignment="1">
      <alignment horizontal="center"/>
    </xf>
    <xf numFmtId="0" fontId="2" fillId="0" borderId="0" xfId="0" applyFont="1" applyAlignment="1" quotePrefix="1">
      <alignment horizontal="center" wrapText="1"/>
    </xf>
    <xf numFmtId="0" fontId="0" fillId="0" borderId="23" xfId="0" applyFont="1" applyBorder="1" applyAlignment="1">
      <alignment horizontal="center"/>
    </xf>
    <xf numFmtId="0" fontId="0" fillId="0" borderId="24" xfId="0" applyFont="1" applyBorder="1" applyAlignment="1">
      <alignment horizontal="center"/>
    </xf>
    <xf numFmtId="16" fontId="0" fillId="0" borderId="0" xfId="0" applyNumberFormat="1" applyAlignment="1">
      <alignment/>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14" xfId="0"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6" fillId="0" borderId="40" xfId="0" applyFont="1" applyBorder="1" applyAlignment="1">
      <alignment horizontal="center"/>
    </xf>
    <xf numFmtId="0" fontId="6" fillId="0" borderId="41"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6" fillId="33" borderId="13" xfId="0" applyFont="1" applyFill="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6"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42" xfId="0"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0" fontId="6" fillId="0" borderId="26" xfId="0" applyFont="1" applyBorder="1" applyAlignment="1">
      <alignment horizontal="left"/>
    </xf>
    <xf numFmtId="0" fontId="6" fillId="0" borderId="45" xfId="0" applyFont="1" applyBorder="1" applyAlignment="1">
      <alignment horizontal="left"/>
    </xf>
    <xf numFmtId="0" fontId="6" fillId="0" borderId="46" xfId="0" applyFont="1" applyBorder="1" applyAlignment="1">
      <alignment horizontal="left"/>
    </xf>
    <xf numFmtId="0" fontId="6" fillId="0" borderId="47" xfId="0" applyFont="1" applyBorder="1" applyAlignment="1">
      <alignment horizontal="left"/>
    </xf>
    <xf numFmtId="0" fontId="6" fillId="0" borderId="48" xfId="0" applyFont="1" applyBorder="1" applyAlignment="1">
      <alignment horizontal="left"/>
    </xf>
    <xf numFmtId="0" fontId="6" fillId="0" borderId="22" xfId="0" applyFont="1" applyBorder="1" applyAlignment="1">
      <alignment/>
    </xf>
    <xf numFmtId="0" fontId="6" fillId="0" borderId="16" xfId="0" applyFont="1" applyBorder="1" applyAlignment="1">
      <alignment horizontal="right"/>
    </xf>
    <xf numFmtId="0" fontId="0" fillId="0" borderId="0" xfId="0" applyAlignment="1">
      <alignment horizontal="lef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horizontal="left"/>
    </xf>
    <xf numFmtId="0" fontId="4" fillId="0" borderId="0" xfId="0" applyFont="1" applyAlignment="1" quotePrefix="1">
      <alignment horizontal="left"/>
    </xf>
    <xf numFmtId="0" fontId="6" fillId="0" borderId="0" xfId="0" applyFont="1" applyBorder="1" applyAlignment="1">
      <alignment horizontal="center"/>
    </xf>
    <xf numFmtId="0" fontId="6" fillId="0" borderId="43" xfId="0" applyFont="1" applyBorder="1" applyAlignment="1">
      <alignment horizontal="right"/>
    </xf>
    <xf numFmtId="0" fontId="6" fillId="0" borderId="16" xfId="0" applyFont="1" applyBorder="1" applyAlignment="1">
      <alignment horizontal="left"/>
    </xf>
    <xf numFmtId="0" fontId="0" fillId="0" borderId="16" xfId="0" applyFont="1" applyBorder="1" applyAlignment="1">
      <alignment/>
    </xf>
    <xf numFmtId="0" fontId="0" fillId="34" borderId="0" xfId="0" applyFill="1" applyAlignment="1">
      <alignment horizontal="center"/>
    </xf>
    <xf numFmtId="0" fontId="6" fillId="35" borderId="49" xfId="0" applyFont="1" applyFill="1" applyBorder="1" applyAlignment="1">
      <alignment/>
    </xf>
    <xf numFmtId="0" fontId="6" fillId="35" borderId="26" xfId="0" applyFont="1" applyFill="1" applyBorder="1" applyAlignment="1">
      <alignment horizontal="left"/>
    </xf>
    <xf numFmtId="0" fontId="6" fillId="36" borderId="49" xfId="0" applyFont="1" applyFill="1" applyBorder="1" applyAlignment="1">
      <alignment/>
    </xf>
    <xf numFmtId="0" fontId="6" fillId="36" borderId="26" xfId="0" applyFont="1" applyFill="1" applyBorder="1" applyAlignment="1">
      <alignment horizontal="left"/>
    </xf>
    <xf numFmtId="0" fontId="6" fillId="0" borderId="21" xfId="0" applyFont="1" applyBorder="1" applyAlignment="1">
      <alignment/>
    </xf>
    <xf numFmtId="0" fontId="6" fillId="0" borderId="20" xfId="0" applyFont="1" applyBorder="1" applyAlignment="1" quotePrefix="1">
      <alignment horizontal="right"/>
    </xf>
    <xf numFmtId="0" fontId="6" fillId="0" borderId="0" xfId="0" applyFont="1" applyAlignment="1">
      <alignment/>
    </xf>
    <xf numFmtId="0" fontId="6" fillId="0" borderId="27" xfId="0" applyFont="1" applyBorder="1" applyAlignment="1" quotePrefix="1">
      <alignment horizontal="center"/>
    </xf>
    <xf numFmtId="0" fontId="0" fillId="0" borderId="0" xfId="0" applyFill="1" applyAlignment="1">
      <alignment horizontal="center"/>
    </xf>
    <xf numFmtId="0" fontId="0" fillId="0" borderId="0" xfId="0" applyFill="1" applyAlignment="1">
      <alignment/>
    </xf>
    <xf numFmtId="0" fontId="0" fillId="0" borderId="0" xfId="0" applyFill="1" applyAlignment="1" quotePrefix="1">
      <alignment horizontal="left"/>
    </xf>
    <xf numFmtId="0" fontId="0" fillId="0" borderId="0" xfId="0" applyFill="1" applyAlignment="1">
      <alignment horizontal="left"/>
    </xf>
    <xf numFmtId="0" fontId="7" fillId="0" borderId="0" xfId="0" applyFont="1" applyAlignment="1">
      <alignment/>
    </xf>
    <xf numFmtId="0" fontId="0" fillId="0" borderId="0" xfId="0" applyFont="1" applyFill="1" applyBorder="1" applyAlignment="1" quotePrefix="1">
      <alignment horizontal="left"/>
    </xf>
    <xf numFmtId="0" fontId="0" fillId="0" borderId="16" xfId="0" applyFont="1" applyBorder="1" applyAlignment="1">
      <alignment horizontal="center"/>
    </xf>
    <xf numFmtId="0" fontId="0" fillId="0" borderId="0" xfId="0" applyFont="1" applyBorder="1" applyAlignment="1">
      <alignment/>
    </xf>
    <xf numFmtId="0" fontId="6" fillId="0" borderId="0" xfId="0" applyFont="1" applyAlignment="1" quotePrefix="1">
      <alignment horizontal="left"/>
    </xf>
    <xf numFmtId="0" fontId="6" fillId="0" borderId="22" xfId="0" applyFont="1" applyBorder="1" applyAlignment="1" quotePrefix="1">
      <alignment horizontal="left"/>
    </xf>
    <xf numFmtId="0" fontId="6" fillId="0" borderId="14" xfId="0" applyFont="1" applyBorder="1" applyAlignment="1">
      <alignment horizontal="right"/>
    </xf>
    <xf numFmtId="0" fontId="6" fillId="0" borderId="34" xfId="0" applyFont="1" applyBorder="1" applyAlignment="1" quotePrefix="1">
      <alignment horizontal="right"/>
    </xf>
    <xf numFmtId="0" fontId="0" fillId="0" borderId="0" xfId="0" applyFont="1" applyFill="1" applyAlignment="1">
      <alignment/>
    </xf>
    <xf numFmtId="0" fontId="0" fillId="0" borderId="0" xfId="0" applyFill="1" applyAlignment="1">
      <alignment horizontal="right"/>
    </xf>
    <xf numFmtId="0" fontId="7" fillId="0" borderId="0" xfId="0" applyFont="1" applyAlignment="1">
      <alignment horizontal="center"/>
    </xf>
    <xf numFmtId="0" fontId="7" fillId="0" borderId="16" xfId="0" applyFont="1" applyBorder="1" applyAlignment="1">
      <alignment horizontal="center"/>
    </xf>
    <xf numFmtId="0" fontId="6" fillId="0" borderId="22" xfId="0" applyFont="1" applyBorder="1" applyAlignment="1">
      <alignment horizontal="left"/>
    </xf>
    <xf numFmtId="0" fontId="2" fillId="0" borderId="0" xfId="0" applyFont="1" applyAlignment="1" quotePrefix="1">
      <alignment horizontal="left" wrapText="1"/>
    </xf>
    <xf numFmtId="0" fontId="2" fillId="0" borderId="0" xfId="0" applyFont="1" applyAlignment="1">
      <alignment wrapText="1"/>
    </xf>
    <xf numFmtId="0" fontId="2" fillId="0" borderId="50" xfId="0" applyFont="1" applyBorder="1" applyAlignment="1" quotePrefix="1">
      <alignment horizontal="left" wrapText="1"/>
    </xf>
    <xf numFmtId="0" fontId="0" fillId="0" borderId="50" xfId="0" applyBorder="1" applyAlignment="1">
      <alignment wrapText="1"/>
    </xf>
    <xf numFmtId="0" fontId="0" fillId="0" borderId="0" xfId="0" applyAlignment="1">
      <alignment wrapText="1"/>
    </xf>
    <xf numFmtId="0" fontId="2" fillId="0" borderId="50" xfId="0" applyFont="1" applyBorder="1" applyAlignment="1">
      <alignment wrapText="1"/>
    </xf>
    <xf numFmtId="0" fontId="2" fillId="0" borderId="0" xfId="0" applyFont="1" applyBorder="1" applyAlignment="1" quotePrefix="1">
      <alignment horizontal="left" wrapText="1"/>
    </xf>
    <xf numFmtId="0" fontId="2" fillId="0" borderId="0" xfId="0" applyFont="1" applyBorder="1" applyAlignment="1">
      <alignment wrapText="1"/>
    </xf>
    <xf numFmtId="172" fontId="6" fillId="0" borderId="16" xfId="0" applyNumberFormat="1" applyFont="1" applyBorder="1" applyAlignment="1" quotePrefix="1">
      <alignment horizontal="left"/>
    </xf>
    <xf numFmtId="0" fontId="6" fillId="0" borderId="16"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S94"/>
  <sheetViews>
    <sheetView showZeros="0" tabSelected="1" zoomScale="75" zoomScaleNormal="75" zoomScalePageLayoutView="0" workbookViewId="0" topLeftCell="A1">
      <selection activeCell="AF7" sqref="AF7"/>
    </sheetView>
  </sheetViews>
  <sheetFormatPr defaultColWidth="9.140625" defaultRowHeight="12.75"/>
  <cols>
    <col min="2" max="2" width="5.00390625" style="0" customWidth="1"/>
    <col min="3" max="3" width="30.7109375" style="0" customWidth="1"/>
    <col min="4" max="18" width="5.00390625" style="0" customWidth="1"/>
    <col min="19" max="19" width="6.28125" style="0" customWidth="1"/>
    <col min="20" max="22" width="5.00390625" style="0" customWidth="1"/>
    <col min="23" max="23" width="6.7109375" style="0" customWidth="1"/>
    <col min="24" max="24" width="5.00390625" style="0" customWidth="1"/>
    <col min="25" max="25" width="30.7109375" style="0" customWidth="1"/>
    <col min="26" max="44" width="5.00390625" style="0" customWidth="1"/>
    <col min="45" max="45" width="6.00390625" style="0" customWidth="1"/>
  </cols>
  <sheetData>
    <row r="2" spans="3:32" ht="18">
      <c r="C2" s="44"/>
      <c r="P2" s="85" t="s">
        <v>145</v>
      </c>
      <c r="Q2" s="1"/>
      <c r="R2" s="1"/>
      <c r="S2" s="1"/>
      <c r="T2" s="1"/>
      <c r="Z2" s="39" t="s">
        <v>439</v>
      </c>
      <c r="AC2" s="107"/>
      <c r="AD2" t="s">
        <v>448</v>
      </c>
      <c r="AF2" s="85"/>
    </row>
    <row r="3" spans="3:45" ht="15">
      <c r="C3" s="80" t="s">
        <v>0</v>
      </c>
      <c r="D3" s="15"/>
      <c r="E3" s="124">
        <v>38584</v>
      </c>
      <c r="F3" s="125"/>
      <c r="G3" s="125"/>
      <c r="H3" s="125"/>
      <c r="I3" s="15"/>
      <c r="J3" s="15"/>
      <c r="K3" s="15"/>
      <c r="L3" s="15"/>
      <c r="Q3" s="3" t="s">
        <v>1</v>
      </c>
      <c r="Z3" s="88" t="s">
        <v>431</v>
      </c>
      <c r="AA3" s="68"/>
      <c r="AB3" s="68"/>
      <c r="AC3" s="15"/>
      <c r="AD3" s="15"/>
      <c r="AE3" s="15" t="s">
        <v>80</v>
      </c>
      <c r="AF3" s="15"/>
      <c r="AG3" s="68" t="s">
        <v>106</v>
      </c>
      <c r="AH3" s="15"/>
      <c r="AI3" s="15"/>
      <c r="AJ3" s="15"/>
      <c r="AK3" s="15"/>
      <c r="AL3" s="15" t="s">
        <v>81</v>
      </c>
      <c r="AM3" s="15"/>
      <c r="AN3" s="68" t="s">
        <v>107</v>
      </c>
      <c r="AO3" s="15"/>
      <c r="AP3" s="15"/>
      <c r="AQ3" s="15"/>
      <c r="AR3" s="15"/>
      <c r="AS3" s="15"/>
    </row>
    <row r="4" ht="13.5" thickBot="1"/>
    <row r="5" spans="2:45" ht="14.25" thickBot="1" thickTop="1">
      <c r="B5" s="7"/>
      <c r="C5" s="6" t="s">
        <v>2</v>
      </c>
      <c r="D5" s="8" t="s">
        <v>3</v>
      </c>
      <c r="E5" s="9" t="s">
        <v>4</v>
      </c>
      <c r="F5" s="9" t="s">
        <v>5</v>
      </c>
      <c r="G5" s="9" t="s">
        <v>6</v>
      </c>
      <c r="H5" s="9" t="s">
        <v>7</v>
      </c>
      <c r="I5" s="9" t="s">
        <v>8</v>
      </c>
      <c r="J5" s="9" t="s">
        <v>9</v>
      </c>
      <c r="K5" s="9" t="s">
        <v>10</v>
      </c>
      <c r="L5" s="9" t="s">
        <v>11</v>
      </c>
      <c r="M5" s="9" t="s">
        <v>12</v>
      </c>
      <c r="N5" s="9" t="s">
        <v>13</v>
      </c>
      <c r="O5" s="9" t="s">
        <v>14</v>
      </c>
      <c r="P5" s="9" t="s">
        <v>15</v>
      </c>
      <c r="Q5" s="9" t="s">
        <v>16</v>
      </c>
      <c r="R5" s="9" t="s">
        <v>17</v>
      </c>
      <c r="S5" s="4" t="s">
        <v>18</v>
      </c>
      <c r="T5" s="10" t="s">
        <v>19</v>
      </c>
      <c r="U5" s="12" t="s">
        <v>20</v>
      </c>
      <c r="V5" s="11" t="s">
        <v>21</v>
      </c>
      <c r="W5" s="5" t="s">
        <v>22</v>
      </c>
      <c r="X5" s="7"/>
      <c r="Y5" s="6" t="s">
        <v>23</v>
      </c>
      <c r="Z5" s="8" t="s">
        <v>3</v>
      </c>
      <c r="AA5" s="9" t="s">
        <v>4</v>
      </c>
      <c r="AB5" s="9" t="s">
        <v>5</v>
      </c>
      <c r="AC5" s="9" t="s">
        <v>6</v>
      </c>
      <c r="AD5" s="9" t="s">
        <v>7</v>
      </c>
      <c r="AE5" s="9" t="s">
        <v>8</v>
      </c>
      <c r="AF5" s="9" t="s">
        <v>9</v>
      </c>
      <c r="AG5" s="9" t="s">
        <v>10</v>
      </c>
      <c r="AH5" s="9" t="s">
        <v>11</v>
      </c>
      <c r="AI5" s="9" t="s">
        <v>12</v>
      </c>
      <c r="AJ5" s="9" t="s">
        <v>13</v>
      </c>
      <c r="AK5" s="9" t="s">
        <v>14</v>
      </c>
      <c r="AL5" s="9" t="s">
        <v>15</v>
      </c>
      <c r="AM5" s="9" t="s">
        <v>16</v>
      </c>
      <c r="AN5" s="9" t="s">
        <v>17</v>
      </c>
      <c r="AO5" s="4" t="s">
        <v>18</v>
      </c>
      <c r="AP5" s="10" t="s">
        <v>19</v>
      </c>
      <c r="AQ5" s="12" t="s">
        <v>20</v>
      </c>
      <c r="AR5" s="11" t="s">
        <v>21</v>
      </c>
      <c r="AS5" s="5" t="s">
        <v>22</v>
      </c>
    </row>
    <row r="6" spans="2:45" ht="19.5" customHeight="1" thickTop="1">
      <c r="B6" s="45">
        <v>31</v>
      </c>
      <c r="C6" s="56" t="str">
        <f>IF(B6=0,"",VLOOKUP(B6,Data!S:T,2,FALSE))</f>
        <v>Joe Colameco</v>
      </c>
      <c r="D6" s="45">
        <v>8</v>
      </c>
      <c r="E6" s="46">
        <v>4</v>
      </c>
      <c r="F6" s="47">
        <v>4</v>
      </c>
      <c r="G6" s="47"/>
      <c r="H6" s="47">
        <v>3</v>
      </c>
      <c r="I6" s="47"/>
      <c r="J6" s="47"/>
      <c r="K6" s="47"/>
      <c r="L6" s="47"/>
      <c r="M6" s="47"/>
      <c r="N6" s="47"/>
      <c r="O6" s="47"/>
      <c r="P6" s="47"/>
      <c r="Q6" s="47"/>
      <c r="R6" s="47"/>
      <c r="S6" s="48"/>
      <c r="T6" s="45">
        <v>1</v>
      </c>
      <c r="U6" s="46"/>
      <c r="V6" s="47"/>
      <c r="W6" s="48"/>
      <c r="X6" s="49">
        <v>16</v>
      </c>
      <c r="Y6" s="56" t="str">
        <f>IF(X6=0,"",VLOOKUP(X6,Data!A:B,2,FALSE))</f>
        <v>Ryan  Spataro</v>
      </c>
      <c r="Z6" s="49">
        <v>9</v>
      </c>
      <c r="AA6" s="46">
        <v>4</v>
      </c>
      <c r="AB6" s="47">
        <v>4</v>
      </c>
      <c r="AC6" s="47">
        <v>1</v>
      </c>
      <c r="AD6" s="47">
        <v>2</v>
      </c>
      <c r="AE6" s="47"/>
      <c r="AF6" s="47"/>
      <c r="AG6" s="47"/>
      <c r="AH6" s="47"/>
      <c r="AI6" s="47"/>
      <c r="AJ6" s="47"/>
      <c r="AK6" s="47">
        <v>1</v>
      </c>
      <c r="AL6" s="98"/>
      <c r="AM6" s="47"/>
      <c r="AN6" s="47"/>
      <c r="AO6" s="48"/>
      <c r="AP6" s="49">
        <v>2</v>
      </c>
      <c r="AQ6" s="47"/>
      <c r="AR6" s="47"/>
      <c r="AS6" s="50"/>
    </row>
    <row r="7" spans="2:45" ht="19.5" customHeight="1">
      <c r="B7" s="52"/>
      <c r="C7" s="56">
        <f>IF(B7=0,"",VLOOKUP(B7,Data!S:T,2,FALSE))</f>
      </c>
      <c r="D7" s="52"/>
      <c r="E7" s="53"/>
      <c r="F7" s="54"/>
      <c r="G7" s="54"/>
      <c r="H7" s="54"/>
      <c r="I7" s="54"/>
      <c r="J7" s="54"/>
      <c r="K7" s="54"/>
      <c r="L7" s="54"/>
      <c r="M7" s="54"/>
      <c r="N7" s="54"/>
      <c r="O7" s="54"/>
      <c r="P7" s="54"/>
      <c r="Q7" s="54"/>
      <c r="R7" s="54"/>
      <c r="S7" s="55"/>
      <c r="T7" s="52"/>
      <c r="U7" s="53"/>
      <c r="V7" s="54"/>
      <c r="W7" s="55"/>
      <c r="X7" s="52"/>
      <c r="Y7" s="56">
        <f>IF(X7=0,"",VLOOKUP(X7,Data!A:B,2,FALSE))</f>
      </c>
      <c r="Z7" s="52"/>
      <c r="AA7" s="53"/>
      <c r="AB7" s="54"/>
      <c r="AC7" s="54"/>
      <c r="AD7" s="54"/>
      <c r="AE7" s="54"/>
      <c r="AF7" s="54"/>
      <c r="AG7" s="54"/>
      <c r="AH7" s="54"/>
      <c r="AI7" s="54"/>
      <c r="AJ7" s="54"/>
      <c r="AK7" s="54"/>
      <c r="AL7" s="54"/>
      <c r="AM7" s="54"/>
      <c r="AN7" s="54"/>
      <c r="AO7" s="55"/>
      <c r="AP7" s="52"/>
      <c r="AQ7" s="54"/>
      <c r="AR7" s="54"/>
      <c r="AS7" s="51"/>
    </row>
    <row r="8" spans="2:45" ht="19.5" customHeight="1">
      <c r="B8" s="52">
        <v>8</v>
      </c>
      <c r="C8" s="56" t="str">
        <f>IF(B8=0,"",VLOOKUP(B8,Data!S:T,2,FALSE))</f>
        <v>Shayne Ridley</v>
      </c>
      <c r="D8" s="52">
        <v>6</v>
      </c>
      <c r="E8" s="53">
        <v>4</v>
      </c>
      <c r="F8" s="54">
        <v>4</v>
      </c>
      <c r="G8" s="54"/>
      <c r="H8" s="54"/>
      <c r="I8" s="54"/>
      <c r="J8" s="54"/>
      <c r="K8" s="54"/>
      <c r="L8" s="54"/>
      <c r="M8" s="54"/>
      <c r="N8" s="54"/>
      <c r="O8" s="54"/>
      <c r="P8" s="54"/>
      <c r="Q8" s="54"/>
      <c r="R8" s="54"/>
      <c r="S8" s="55"/>
      <c r="T8" s="52">
        <v>1</v>
      </c>
      <c r="U8" s="53">
        <v>4</v>
      </c>
      <c r="V8" s="54"/>
      <c r="W8" s="55"/>
      <c r="X8" s="52">
        <v>27</v>
      </c>
      <c r="Y8" s="56" t="str">
        <f>IF(X8=0,"",VLOOKUP(X8,Data!A:B,2,FALSE))</f>
        <v>Jonathan Baksh</v>
      </c>
      <c r="Z8" s="52">
        <v>8</v>
      </c>
      <c r="AA8" s="53">
        <v>4</v>
      </c>
      <c r="AB8" s="54">
        <v>4</v>
      </c>
      <c r="AC8" s="54"/>
      <c r="AD8" s="54"/>
      <c r="AE8" s="54"/>
      <c r="AF8" s="54"/>
      <c r="AG8" s="54"/>
      <c r="AH8" s="54"/>
      <c r="AI8" s="54"/>
      <c r="AJ8" s="54"/>
      <c r="AK8" s="54"/>
      <c r="AL8" s="54"/>
      <c r="AM8" s="54"/>
      <c r="AN8" s="54"/>
      <c r="AO8" s="55"/>
      <c r="AP8" s="52">
        <v>2</v>
      </c>
      <c r="AQ8" s="54"/>
      <c r="AR8" s="54"/>
      <c r="AS8" s="51"/>
    </row>
    <row r="9" spans="2:45" ht="19.5" customHeight="1">
      <c r="B9" s="52"/>
      <c r="C9" s="56">
        <f>IF(B9=0,"",VLOOKUP(B9,Data!S:T,2,FALSE))</f>
      </c>
      <c r="D9" s="52"/>
      <c r="E9" s="53"/>
      <c r="F9" s="54"/>
      <c r="G9" s="54"/>
      <c r="H9" s="54"/>
      <c r="I9" s="54"/>
      <c r="J9" s="54"/>
      <c r="K9" s="54"/>
      <c r="L9" s="54"/>
      <c r="M9" s="54"/>
      <c r="N9" s="54"/>
      <c r="O9" s="54"/>
      <c r="P9" s="54"/>
      <c r="Q9" s="54"/>
      <c r="R9" s="54"/>
      <c r="S9" s="55"/>
      <c r="T9" s="52"/>
      <c r="U9" s="53"/>
      <c r="V9" s="54"/>
      <c r="W9" s="55"/>
      <c r="X9" s="52"/>
      <c r="Y9" s="109">
        <f>IF(X9=0,"",VLOOKUP(X9,Data!A:B,2,FALSE))</f>
      </c>
      <c r="Z9" s="52"/>
      <c r="AA9" s="53"/>
      <c r="AB9" s="54"/>
      <c r="AC9" s="54"/>
      <c r="AD9" s="54"/>
      <c r="AE9" s="54"/>
      <c r="AF9" s="54"/>
      <c r="AG9" s="54"/>
      <c r="AH9" s="54"/>
      <c r="AI9" s="54"/>
      <c r="AJ9" s="54"/>
      <c r="AK9" s="54"/>
      <c r="AL9" s="54"/>
      <c r="AM9" s="54"/>
      <c r="AN9" s="54"/>
      <c r="AO9" s="55"/>
      <c r="AP9" s="52"/>
      <c r="AQ9" s="54"/>
      <c r="AR9" s="54"/>
      <c r="AS9" s="51"/>
    </row>
    <row r="10" spans="2:45" ht="19.5" customHeight="1">
      <c r="B10" s="52">
        <v>35</v>
      </c>
      <c r="C10" s="56" t="str">
        <f>IF(B10=0,"",VLOOKUP(B10,Data!S:T,2,FALSE))</f>
        <v>Nildo Puertas</v>
      </c>
      <c r="D10" s="52" t="s">
        <v>432</v>
      </c>
      <c r="E10" s="53">
        <v>4</v>
      </c>
      <c r="F10" s="54">
        <v>4</v>
      </c>
      <c r="G10" s="54"/>
      <c r="H10" s="54">
        <v>1</v>
      </c>
      <c r="I10" s="54"/>
      <c r="J10" s="54"/>
      <c r="K10" s="54"/>
      <c r="L10" s="54"/>
      <c r="M10" s="54"/>
      <c r="N10" s="54"/>
      <c r="O10" s="54"/>
      <c r="P10" s="54"/>
      <c r="Q10" s="54"/>
      <c r="R10" s="54">
        <v>2</v>
      </c>
      <c r="S10" s="55"/>
      <c r="T10" s="52"/>
      <c r="U10" s="53"/>
      <c r="V10" s="54"/>
      <c r="W10" s="55"/>
      <c r="X10" s="52">
        <v>32</v>
      </c>
      <c r="Y10" s="56" t="str">
        <f>IF(X10=0,"",VLOOKUP(X10,Data!A:B,2,FALSE))</f>
        <v>David Latour</v>
      </c>
      <c r="Z10" s="52">
        <v>6</v>
      </c>
      <c r="AA10" s="53">
        <v>4</v>
      </c>
      <c r="AB10" s="54">
        <v>3</v>
      </c>
      <c r="AC10" s="54"/>
      <c r="AD10" s="54"/>
      <c r="AE10" s="54"/>
      <c r="AF10" s="54"/>
      <c r="AG10" s="54"/>
      <c r="AH10" s="54"/>
      <c r="AI10" s="54"/>
      <c r="AJ10" s="54"/>
      <c r="AK10" s="54"/>
      <c r="AL10" s="54">
        <v>1</v>
      </c>
      <c r="AM10" s="54"/>
      <c r="AN10" s="54">
        <v>2</v>
      </c>
      <c r="AO10" s="55"/>
      <c r="AP10" s="52">
        <v>1</v>
      </c>
      <c r="AQ10" s="54">
        <v>4</v>
      </c>
      <c r="AR10" s="54"/>
      <c r="AS10" s="51">
        <v>1</v>
      </c>
    </row>
    <row r="11" spans="2:45" ht="19.5" customHeight="1">
      <c r="B11" s="52"/>
      <c r="C11" s="56">
        <f>IF(B11=0,"",VLOOKUP(B11,Data!S:T,2,FALSE))</f>
      </c>
      <c r="D11" s="52"/>
      <c r="E11" s="53"/>
      <c r="F11" s="54"/>
      <c r="G11" s="54"/>
      <c r="H11" s="54"/>
      <c r="I11" s="54"/>
      <c r="J11" s="54"/>
      <c r="K11" s="54"/>
      <c r="L11" s="54"/>
      <c r="M11" s="54"/>
      <c r="N11" s="54"/>
      <c r="O11" s="54"/>
      <c r="P11" s="54"/>
      <c r="Q11" s="54"/>
      <c r="R11" s="54"/>
      <c r="S11" s="55"/>
      <c r="T11" s="52"/>
      <c r="U11" s="53"/>
      <c r="V11" s="54"/>
      <c r="W11" s="55"/>
      <c r="X11" s="52"/>
      <c r="Y11" s="56">
        <f>IF(X11=0,"",VLOOKUP(X11,Data!A:B,2,FALSE))</f>
      </c>
      <c r="Z11" s="52"/>
      <c r="AA11" s="53"/>
      <c r="AB11" s="54"/>
      <c r="AC11" s="54"/>
      <c r="AD11" s="54"/>
      <c r="AE11" s="54"/>
      <c r="AF11" s="54"/>
      <c r="AG11" s="54"/>
      <c r="AH11" s="54"/>
      <c r="AI11" s="54"/>
      <c r="AJ11" s="54"/>
      <c r="AK11" s="54"/>
      <c r="AL11" s="54"/>
      <c r="AM11" s="54"/>
      <c r="AN11" s="54"/>
      <c r="AO11" s="55"/>
      <c r="AP11" s="52"/>
      <c r="AQ11" s="54"/>
      <c r="AR11" s="54"/>
      <c r="AS11" s="51"/>
    </row>
    <row r="12" spans="2:45" ht="19.5" customHeight="1">
      <c r="B12" s="52">
        <v>16</v>
      </c>
      <c r="C12" s="56" t="str">
        <f>IF(B12=0,"",VLOOKUP(B12,Data!S:T,2,FALSE))</f>
        <v>Matt Logan</v>
      </c>
      <c r="D12" s="52">
        <v>3</v>
      </c>
      <c r="E12" s="53">
        <v>4</v>
      </c>
      <c r="F12" s="54">
        <v>4</v>
      </c>
      <c r="G12" s="54">
        <v>1</v>
      </c>
      <c r="H12" s="54">
        <v>1</v>
      </c>
      <c r="I12" s="54"/>
      <c r="J12" s="54"/>
      <c r="K12" s="54"/>
      <c r="L12" s="54"/>
      <c r="M12" s="54"/>
      <c r="N12" s="54"/>
      <c r="O12" s="54"/>
      <c r="P12" s="54"/>
      <c r="Q12" s="54"/>
      <c r="R12" s="54">
        <v>3</v>
      </c>
      <c r="S12" s="55"/>
      <c r="T12" s="52">
        <v>13</v>
      </c>
      <c r="U12" s="53">
        <v>1</v>
      </c>
      <c r="V12" s="54">
        <v>1</v>
      </c>
      <c r="W12" s="55">
        <v>1</v>
      </c>
      <c r="X12" s="52">
        <v>19</v>
      </c>
      <c r="Y12" s="56" t="str">
        <f>IF(X12=0,"",VLOOKUP(X12,Data!A:B,2,FALSE))</f>
        <v>Jordan Lundberg</v>
      </c>
      <c r="Z12" s="52">
        <v>2</v>
      </c>
      <c r="AA12" s="53">
        <v>4</v>
      </c>
      <c r="AB12" s="54">
        <v>4</v>
      </c>
      <c r="AC12" s="54"/>
      <c r="AD12" s="54"/>
      <c r="AE12" s="54"/>
      <c r="AF12" s="54"/>
      <c r="AG12" s="54"/>
      <c r="AH12" s="54"/>
      <c r="AI12" s="54"/>
      <c r="AJ12" s="54"/>
      <c r="AK12" s="54"/>
      <c r="AL12" s="54"/>
      <c r="AM12" s="54"/>
      <c r="AN12" s="54">
        <v>2</v>
      </c>
      <c r="AO12" s="55">
        <v>1</v>
      </c>
      <c r="AP12" s="52">
        <v>12</v>
      </c>
      <c r="AQ12" s="54">
        <v>1</v>
      </c>
      <c r="AR12" s="54"/>
      <c r="AS12" s="51"/>
    </row>
    <row r="13" spans="2:45" ht="19.5" customHeight="1">
      <c r="B13" s="52"/>
      <c r="C13" s="109">
        <f>IF(B13=0,"",VLOOKUP(B13,Data!S:T,2,FALSE))</f>
      </c>
      <c r="D13" s="52"/>
      <c r="E13" s="53"/>
      <c r="F13" s="54"/>
      <c r="G13" s="54"/>
      <c r="H13" s="54"/>
      <c r="I13" s="54"/>
      <c r="J13" s="54"/>
      <c r="K13" s="54"/>
      <c r="L13" s="54"/>
      <c r="M13" s="54"/>
      <c r="N13" s="54"/>
      <c r="O13" s="54"/>
      <c r="P13" s="54"/>
      <c r="Q13" s="54"/>
      <c r="R13" s="54"/>
      <c r="S13" s="55"/>
      <c r="T13" s="52"/>
      <c r="U13" s="53"/>
      <c r="V13" s="54"/>
      <c r="W13" s="55"/>
      <c r="X13" s="52"/>
      <c r="Y13" s="56">
        <f>IF(X13=0,"",VLOOKUP(X13,Data!A:B,2,FALSE))</f>
      </c>
      <c r="Z13" s="52"/>
      <c r="AA13" s="53"/>
      <c r="AB13" s="54"/>
      <c r="AC13" s="54"/>
      <c r="AD13" s="54"/>
      <c r="AE13" s="54"/>
      <c r="AF13" s="54"/>
      <c r="AG13" s="54"/>
      <c r="AH13" s="54"/>
      <c r="AI13" s="54"/>
      <c r="AJ13" s="54"/>
      <c r="AK13" s="54"/>
      <c r="AL13" s="54"/>
      <c r="AM13" s="54"/>
      <c r="AN13" s="54"/>
      <c r="AO13" s="55"/>
      <c r="AP13" s="52"/>
      <c r="AQ13" s="54"/>
      <c r="AR13" s="54"/>
      <c r="AS13" s="51"/>
    </row>
    <row r="14" spans="2:45" ht="19.5" customHeight="1">
      <c r="B14" s="52">
        <v>27</v>
      </c>
      <c r="C14" s="56" t="str">
        <f>IF(B14=0,"",VLOOKUP(B14,Data!S:T,2,FALSE))</f>
        <v>Gamin Teague</v>
      </c>
      <c r="D14" s="52">
        <v>4</v>
      </c>
      <c r="E14" s="53">
        <v>4</v>
      </c>
      <c r="F14" s="54">
        <v>4</v>
      </c>
      <c r="G14" s="54">
        <v>1</v>
      </c>
      <c r="H14" s="54">
        <v>2</v>
      </c>
      <c r="I14" s="54"/>
      <c r="J14" s="54"/>
      <c r="K14" s="54">
        <v>1</v>
      </c>
      <c r="L14" s="54"/>
      <c r="M14" s="54"/>
      <c r="N14" s="54"/>
      <c r="O14" s="54">
        <v>1</v>
      </c>
      <c r="P14" s="54"/>
      <c r="Q14" s="54"/>
      <c r="R14" s="54">
        <v>2</v>
      </c>
      <c r="S14" s="55">
        <v>2</v>
      </c>
      <c r="T14" s="52">
        <v>2</v>
      </c>
      <c r="U14" s="53">
        <v>4</v>
      </c>
      <c r="V14" s="54">
        <v>1</v>
      </c>
      <c r="W14" s="55">
        <v>2</v>
      </c>
      <c r="X14" s="52">
        <v>20</v>
      </c>
      <c r="Y14" s="56" t="str">
        <f>IF(X14=0,"",VLOOKUP(X14,Data!A:B,2,FALSE))</f>
        <v>Ryan Davis</v>
      </c>
      <c r="Z14" s="52">
        <v>3</v>
      </c>
      <c r="AA14" s="53">
        <v>4</v>
      </c>
      <c r="AB14" s="54">
        <v>3</v>
      </c>
      <c r="AC14" s="54">
        <v>1</v>
      </c>
      <c r="AD14" s="54">
        <v>1</v>
      </c>
      <c r="AE14" s="54"/>
      <c r="AF14" s="54"/>
      <c r="AG14" s="54"/>
      <c r="AH14" s="54"/>
      <c r="AI14" s="54"/>
      <c r="AJ14" s="54"/>
      <c r="AK14" s="54"/>
      <c r="AL14" s="54">
        <v>1</v>
      </c>
      <c r="AM14" s="54"/>
      <c r="AN14" s="54"/>
      <c r="AO14" s="55"/>
      <c r="AP14" s="52">
        <v>7</v>
      </c>
      <c r="AQ14" s="54">
        <v>1</v>
      </c>
      <c r="AR14" s="54"/>
      <c r="AS14" s="51">
        <v>1</v>
      </c>
    </row>
    <row r="15" spans="2:45" ht="19.5" customHeight="1">
      <c r="B15" s="52"/>
      <c r="C15" s="56">
        <f>IF(B15=0,"",VLOOKUP(B15,Data!S:T,2,FALSE))</f>
      </c>
      <c r="D15" s="52"/>
      <c r="E15" s="53"/>
      <c r="F15" s="54"/>
      <c r="G15" s="54"/>
      <c r="H15" s="54"/>
      <c r="I15" s="54"/>
      <c r="J15" s="54"/>
      <c r="K15" s="54"/>
      <c r="L15" s="54"/>
      <c r="M15" s="54"/>
      <c r="N15" s="54"/>
      <c r="O15" s="54"/>
      <c r="P15" s="54"/>
      <c r="Q15" s="54"/>
      <c r="R15" s="54"/>
      <c r="S15" s="55"/>
      <c r="T15" s="52"/>
      <c r="U15" s="53"/>
      <c r="V15" s="54"/>
      <c r="W15" s="55"/>
      <c r="X15" s="52"/>
      <c r="Y15" s="56">
        <f>IF(X15=0,"",VLOOKUP(X15,Data!A:B,2,FALSE))</f>
      </c>
      <c r="Z15" s="52"/>
      <c r="AA15" s="53"/>
      <c r="AB15" s="54"/>
      <c r="AC15" s="54"/>
      <c r="AD15" s="54"/>
      <c r="AE15" s="54"/>
      <c r="AF15" s="54"/>
      <c r="AG15" s="54"/>
      <c r="AH15" s="54"/>
      <c r="AI15" s="54"/>
      <c r="AJ15" s="54"/>
      <c r="AK15" s="54"/>
      <c r="AL15" s="54"/>
      <c r="AM15" s="54"/>
      <c r="AN15" s="54"/>
      <c r="AO15" s="55"/>
      <c r="AP15" s="52"/>
      <c r="AQ15" s="54"/>
      <c r="AR15" s="54"/>
      <c r="AS15" s="51"/>
    </row>
    <row r="16" spans="2:45" ht="19.5" customHeight="1">
      <c r="B16" s="52">
        <v>11</v>
      </c>
      <c r="C16" s="56" t="str">
        <f>IF(B16=0,"",VLOOKUP(B16,Data!S:T,2,FALSE))</f>
        <v>Danny Gibbons</v>
      </c>
      <c r="D16" s="52">
        <v>9</v>
      </c>
      <c r="E16" s="53">
        <v>4</v>
      </c>
      <c r="F16" s="54">
        <v>4</v>
      </c>
      <c r="G16" s="54"/>
      <c r="H16" s="54"/>
      <c r="I16" s="54"/>
      <c r="J16" s="54"/>
      <c r="K16" s="54"/>
      <c r="L16" s="54"/>
      <c r="M16" s="54"/>
      <c r="N16" s="54"/>
      <c r="O16" s="54"/>
      <c r="P16" s="54"/>
      <c r="Q16" s="54"/>
      <c r="R16" s="54">
        <v>2</v>
      </c>
      <c r="S16" s="55"/>
      <c r="T16" s="52">
        <v>2</v>
      </c>
      <c r="U16" s="53">
        <v>1</v>
      </c>
      <c r="V16" s="54"/>
      <c r="W16" s="55">
        <v>1</v>
      </c>
      <c r="X16" s="52">
        <v>10</v>
      </c>
      <c r="Y16" s="56" t="str">
        <f>IF(X16=0,"",VLOOKUP(X16,Data!A:B,2,FALSE))</f>
        <v>Toby Legacy</v>
      </c>
      <c r="Z16" s="52">
        <v>5</v>
      </c>
      <c r="AA16" s="53">
        <v>4</v>
      </c>
      <c r="AB16" s="54">
        <v>3</v>
      </c>
      <c r="AC16" s="54">
        <v>1</v>
      </c>
      <c r="AD16" s="54"/>
      <c r="AE16" s="54"/>
      <c r="AF16" s="54"/>
      <c r="AG16" s="54"/>
      <c r="AH16" s="54">
        <v>1</v>
      </c>
      <c r="AI16" s="54"/>
      <c r="AJ16" s="54"/>
      <c r="AK16" s="54"/>
      <c r="AL16" s="54"/>
      <c r="AM16" s="54"/>
      <c r="AN16" s="54"/>
      <c r="AO16" s="55"/>
      <c r="AP16" s="52">
        <v>1</v>
      </c>
      <c r="AQ16" s="54"/>
      <c r="AR16" s="54"/>
      <c r="AS16" s="51"/>
    </row>
    <row r="17" spans="2:45" ht="19.5" customHeight="1">
      <c r="B17" s="52"/>
      <c r="C17" s="56">
        <f>IF(B17=0,"",VLOOKUP(B17,Data!S:T,2,FALSE))</f>
      </c>
      <c r="D17" s="52"/>
      <c r="E17" s="53"/>
      <c r="F17" s="54"/>
      <c r="G17" s="54"/>
      <c r="H17" s="54"/>
      <c r="I17" s="54"/>
      <c r="J17" s="54"/>
      <c r="K17" s="54"/>
      <c r="L17" s="54"/>
      <c r="M17" s="54"/>
      <c r="N17" s="54"/>
      <c r="O17" s="54"/>
      <c r="P17" s="54"/>
      <c r="Q17" s="54"/>
      <c r="R17" s="54"/>
      <c r="S17" s="55"/>
      <c r="T17" s="52"/>
      <c r="U17" s="53"/>
      <c r="V17" s="54"/>
      <c r="W17" s="55"/>
      <c r="X17" s="52"/>
      <c r="Y17" s="109">
        <f>IF(X17=0,"",VLOOKUP(X17,Data!A:B,2,FALSE))</f>
      </c>
      <c r="Z17" s="52"/>
      <c r="AA17" s="53"/>
      <c r="AB17" s="54"/>
      <c r="AC17" s="54"/>
      <c r="AD17" s="54"/>
      <c r="AE17" s="54"/>
      <c r="AF17" s="54"/>
      <c r="AG17" s="54"/>
      <c r="AH17" s="54"/>
      <c r="AI17" s="54"/>
      <c r="AJ17" s="54"/>
      <c r="AK17" s="54"/>
      <c r="AL17" s="54"/>
      <c r="AM17" s="54"/>
      <c r="AN17" s="54"/>
      <c r="AO17" s="55"/>
      <c r="AP17" s="52"/>
      <c r="AQ17" s="54"/>
      <c r="AR17" s="54"/>
      <c r="AS17" s="51"/>
    </row>
    <row r="18" spans="2:45" ht="19.5" customHeight="1">
      <c r="B18" s="52">
        <v>24</v>
      </c>
      <c r="C18" s="56" t="str">
        <f>IF(B18=0,"",VLOOKUP(B18,Data!S:T,2,FALSE))</f>
        <v>Rob Butler</v>
      </c>
      <c r="D18" s="52">
        <v>7</v>
      </c>
      <c r="E18" s="53">
        <v>3</v>
      </c>
      <c r="F18" s="54">
        <v>3</v>
      </c>
      <c r="G18" s="54"/>
      <c r="H18" s="54"/>
      <c r="I18" s="54"/>
      <c r="J18" s="54"/>
      <c r="K18" s="54"/>
      <c r="L18" s="54"/>
      <c r="M18" s="54"/>
      <c r="N18" s="54"/>
      <c r="O18" s="54"/>
      <c r="P18" s="54"/>
      <c r="Q18" s="54"/>
      <c r="R18" s="54">
        <v>3</v>
      </c>
      <c r="S18" s="55"/>
      <c r="T18" s="52">
        <v>2</v>
      </c>
      <c r="U18" s="53">
        <v>1</v>
      </c>
      <c r="V18" s="54"/>
      <c r="W18" s="55"/>
      <c r="X18" s="52">
        <v>29</v>
      </c>
      <c r="Y18" s="56" t="str">
        <f>IF(X18=0,"",VLOOKUP(X18,Data!A:B,2,FALSE))</f>
        <v>Alex Borgo</v>
      </c>
      <c r="Z18" s="52">
        <v>7</v>
      </c>
      <c r="AA18" s="53">
        <v>4</v>
      </c>
      <c r="AB18" s="54">
        <v>3</v>
      </c>
      <c r="AC18" s="54"/>
      <c r="AD18" s="54"/>
      <c r="AE18" s="54"/>
      <c r="AF18" s="54"/>
      <c r="AG18" s="54"/>
      <c r="AH18" s="54"/>
      <c r="AI18" s="54"/>
      <c r="AJ18" s="54"/>
      <c r="AK18" s="54"/>
      <c r="AL18" s="54">
        <v>1</v>
      </c>
      <c r="AM18" s="54"/>
      <c r="AN18" s="54">
        <v>1</v>
      </c>
      <c r="AO18" s="55"/>
      <c r="AP18" s="52"/>
      <c r="AQ18" s="54"/>
      <c r="AR18" s="54"/>
      <c r="AS18" s="51"/>
    </row>
    <row r="19" spans="2:45" ht="19.5" customHeight="1">
      <c r="B19" s="52"/>
      <c r="C19" s="56">
        <f>IF(B19=0,"",VLOOKUP(B19,Data!S:T,2,FALSE))</f>
      </c>
      <c r="D19" s="52"/>
      <c r="E19" s="53"/>
      <c r="F19" s="54"/>
      <c r="G19" s="54"/>
      <c r="H19" s="54"/>
      <c r="I19" s="54"/>
      <c r="J19" s="54"/>
      <c r="K19" s="54"/>
      <c r="L19" s="54"/>
      <c r="M19" s="54"/>
      <c r="N19" s="54"/>
      <c r="O19" s="54"/>
      <c r="P19" s="54"/>
      <c r="Q19" s="54"/>
      <c r="R19" s="54"/>
      <c r="S19" s="55"/>
      <c r="T19" s="52"/>
      <c r="U19" s="53"/>
      <c r="V19" s="54"/>
      <c r="W19" s="55"/>
      <c r="X19" s="52"/>
      <c r="Y19" s="56">
        <f>IF(X19=0,"",VLOOKUP(X19,Data!A:B,2,FALSE))</f>
      </c>
      <c r="Z19" s="52"/>
      <c r="AA19" s="53"/>
      <c r="AB19" s="54"/>
      <c r="AC19" s="54"/>
      <c r="AD19" s="54"/>
      <c r="AE19" s="54"/>
      <c r="AF19" s="54"/>
      <c r="AG19" s="54"/>
      <c r="AH19" s="54"/>
      <c r="AI19" s="54"/>
      <c r="AJ19" s="54"/>
      <c r="AK19" s="54"/>
      <c r="AL19" s="54"/>
      <c r="AM19" s="54"/>
      <c r="AN19" s="54"/>
      <c r="AO19" s="55"/>
      <c r="AP19" s="52"/>
      <c r="AQ19" s="54"/>
      <c r="AR19" s="54"/>
      <c r="AS19" s="51"/>
    </row>
    <row r="20" spans="2:45" ht="19.5" customHeight="1">
      <c r="B20" s="52">
        <v>7</v>
      </c>
      <c r="C20" s="56" t="str">
        <f>IF(B20=0,"",VLOOKUP(B20,Data!S:T,2,FALSE))</f>
        <v>Damon Topolie</v>
      </c>
      <c r="D20" s="52">
        <v>2</v>
      </c>
      <c r="E20" s="53">
        <v>3</v>
      </c>
      <c r="F20" s="54">
        <v>3</v>
      </c>
      <c r="G20" s="54"/>
      <c r="H20" s="54">
        <v>1</v>
      </c>
      <c r="I20" s="54"/>
      <c r="J20" s="54"/>
      <c r="K20" s="54"/>
      <c r="L20" s="54"/>
      <c r="M20" s="54"/>
      <c r="N20" s="54"/>
      <c r="O20" s="54"/>
      <c r="P20" s="54"/>
      <c r="Q20" s="54"/>
      <c r="R20" s="54"/>
      <c r="S20" s="55"/>
      <c r="T20" s="52">
        <v>4</v>
      </c>
      <c r="U20" s="53">
        <v>5</v>
      </c>
      <c r="V20" s="54"/>
      <c r="W20" s="55"/>
      <c r="X20" s="52">
        <v>5</v>
      </c>
      <c r="Y20" s="56" t="str">
        <f>IF(X20=0,"",VLOOKUP(X20,Data!A:B,2,FALSE))</f>
        <v>Ian Prescott</v>
      </c>
      <c r="Z20" s="52" t="s">
        <v>432</v>
      </c>
      <c r="AA20" s="53">
        <v>3</v>
      </c>
      <c r="AB20" s="54">
        <v>2</v>
      </c>
      <c r="AC20" s="54"/>
      <c r="AD20" s="54"/>
      <c r="AE20" s="54"/>
      <c r="AF20" s="54"/>
      <c r="AG20" s="54"/>
      <c r="AH20" s="54"/>
      <c r="AI20" s="54"/>
      <c r="AJ20" s="54"/>
      <c r="AK20" s="54"/>
      <c r="AL20" s="54">
        <v>1</v>
      </c>
      <c r="AM20" s="54"/>
      <c r="AN20" s="54"/>
      <c r="AO20" s="55"/>
      <c r="AP20" s="52"/>
      <c r="AQ20" s="54"/>
      <c r="AR20" s="54"/>
      <c r="AS20" s="51"/>
    </row>
    <row r="21" spans="2:45" ht="19.5" customHeight="1">
      <c r="B21" s="52"/>
      <c r="C21" s="56">
        <f>IF(B21=0,"",VLOOKUP(B21,Data!S:T,2,FALSE))</f>
      </c>
      <c r="D21" s="52"/>
      <c r="E21" s="53"/>
      <c r="F21" s="54"/>
      <c r="G21" s="54"/>
      <c r="H21" s="54"/>
      <c r="I21" s="54"/>
      <c r="J21" s="54"/>
      <c r="K21" s="54"/>
      <c r="L21" s="54"/>
      <c r="M21" s="54"/>
      <c r="N21" s="54"/>
      <c r="O21" s="54"/>
      <c r="P21" s="54"/>
      <c r="Q21" s="54"/>
      <c r="R21" s="54"/>
      <c r="S21" s="55"/>
      <c r="T21" s="52"/>
      <c r="U21" s="53"/>
      <c r="V21" s="54"/>
      <c r="W21" s="55"/>
      <c r="X21" s="52">
        <v>18</v>
      </c>
      <c r="Y21" s="109" t="str">
        <f>IF(X21=0,"",VLOOKUP(X21,Data!A:B,2,FALSE))</f>
        <v>Josh Matlow</v>
      </c>
      <c r="Z21" s="52" t="s">
        <v>434</v>
      </c>
      <c r="AA21" s="53">
        <v>1</v>
      </c>
      <c r="AB21" s="54">
        <v>1</v>
      </c>
      <c r="AC21" s="54"/>
      <c r="AD21" s="54"/>
      <c r="AE21" s="54"/>
      <c r="AF21" s="54"/>
      <c r="AG21" s="54"/>
      <c r="AH21" s="54"/>
      <c r="AI21" s="54"/>
      <c r="AJ21" s="54"/>
      <c r="AK21" s="54"/>
      <c r="AL21" s="54"/>
      <c r="AM21" s="54"/>
      <c r="AN21" s="54"/>
      <c r="AO21" s="55"/>
      <c r="AP21" s="52"/>
      <c r="AQ21" s="54"/>
      <c r="AR21" s="54"/>
      <c r="AS21" s="51"/>
    </row>
    <row r="22" spans="2:45" ht="19.5" customHeight="1">
      <c r="B22" s="52">
        <v>34</v>
      </c>
      <c r="C22" s="56" t="str">
        <f>IF(B22=0,"",VLOOKUP(B22,Data!S:T,2,FALSE))</f>
        <v>Carl Embro</v>
      </c>
      <c r="D22" s="52">
        <v>5</v>
      </c>
      <c r="E22" s="53">
        <v>3</v>
      </c>
      <c r="F22" s="54">
        <v>3</v>
      </c>
      <c r="G22" s="54"/>
      <c r="H22" s="54"/>
      <c r="I22" s="54"/>
      <c r="J22" s="54"/>
      <c r="K22" s="54"/>
      <c r="L22" s="54"/>
      <c r="M22" s="54"/>
      <c r="N22" s="54"/>
      <c r="O22" s="54"/>
      <c r="P22" s="54"/>
      <c r="Q22" s="54"/>
      <c r="R22" s="54">
        <v>1</v>
      </c>
      <c r="S22" s="55"/>
      <c r="T22" s="52"/>
      <c r="U22" s="53">
        <v>1</v>
      </c>
      <c r="V22" s="54"/>
      <c r="W22" s="55"/>
      <c r="X22" s="52">
        <v>9</v>
      </c>
      <c r="Y22" s="56" t="str">
        <f>IF(X22=0,"",VLOOKUP(X22,Data!A:B,2,FALSE))</f>
        <v>Jared McCord</v>
      </c>
      <c r="Z22" s="52">
        <v>4</v>
      </c>
      <c r="AA22" s="53">
        <v>4</v>
      </c>
      <c r="AB22" s="54">
        <v>4</v>
      </c>
      <c r="AC22" s="54"/>
      <c r="AD22" s="54">
        <v>2</v>
      </c>
      <c r="AE22" s="54"/>
      <c r="AF22" s="54"/>
      <c r="AG22" s="54"/>
      <c r="AH22" s="54"/>
      <c r="AI22" s="54"/>
      <c r="AJ22" s="54"/>
      <c r="AK22" s="54"/>
      <c r="AL22" s="54"/>
      <c r="AM22" s="54"/>
      <c r="AN22" s="54"/>
      <c r="AO22" s="55">
        <v>1</v>
      </c>
      <c r="AP22" s="52">
        <v>2</v>
      </c>
      <c r="AQ22" s="54"/>
      <c r="AR22" s="54"/>
      <c r="AS22" s="51"/>
    </row>
    <row r="23" spans="2:45" ht="19.5" customHeight="1">
      <c r="B23" s="52"/>
      <c r="C23" s="109">
        <f>IF(B23=0,"",VLOOKUP(B23,Data!S:T,2,FALSE))</f>
      </c>
      <c r="D23" s="52"/>
      <c r="E23" s="53"/>
      <c r="F23" s="54"/>
      <c r="G23" s="54"/>
      <c r="H23" s="54"/>
      <c r="I23" s="54"/>
      <c r="J23" s="54"/>
      <c r="K23" s="54"/>
      <c r="L23" s="54"/>
      <c r="M23" s="54"/>
      <c r="N23" s="54"/>
      <c r="O23" s="54"/>
      <c r="P23" s="54"/>
      <c r="Q23" s="54"/>
      <c r="R23" s="54"/>
      <c r="S23" s="55"/>
      <c r="T23" s="52"/>
      <c r="U23" s="53"/>
      <c r="V23" s="54"/>
      <c r="W23" s="55"/>
      <c r="X23" s="52"/>
      <c r="Y23" s="56">
        <f>IF(X23=0,"",VLOOKUP(X23,Data!A:B,2,FALSE))</f>
      </c>
      <c r="Z23" s="52"/>
      <c r="AA23" s="53"/>
      <c r="AB23" s="54"/>
      <c r="AC23" s="54"/>
      <c r="AD23" s="54"/>
      <c r="AE23" s="54"/>
      <c r="AF23" s="54"/>
      <c r="AG23" s="54"/>
      <c r="AH23" s="54"/>
      <c r="AI23" s="54"/>
      <c r="AJ23" s="54"/>
      <c r="AK23" s="54"/>
      <c r="AL23" s="54"/>
      <c r="AM23" s="54"/>
      <c r="AN23" s="54"/>
      <c r="AO23" s="55"/>
      <c r="AP23" s="52"/>
      <c r="AQ23" s="54"/>
      <c r="AR23" s="54"/>
      <c r="AS23" s="51"/>
    </row>
    <row r="24" spans="2:45" ht="19.5" customHeight="1">
      <c r="B24" s="52">
        <v>25</v>
      </c>
      <c r="C24" s="56" t="str">
        <f>IF(B24=0,"",VLOOKUP(B24,Data!S:T,2,FALSE))</f>
        <v>David Steffler</v>
      </c>
      <c r="D24" s="52">
        <v>1</v>
      </c>
      <c r="E24" s="53"/>
      <c r="F24" s="54"/>
      <c r="G24" s="54"/>
      <c r="H24" s="54"/>
      <c r="I24" s="54"/>
      <c r="J24" s="54"/>
      <c r="K24" s="54"/>
      <c r="L24" s="54"/>
      <c r="M24" s="54"/>
      <c r="N24" s="54"/>
      <c r="O24" s="54"/>
      <c r="P24" s="54"/>
      <c r="Q24" s="54"/>
      <c r="R24" s="54"/>
      <c r="S24" s="55"/>
      <c r="T24" s="52">
        <v>1</v>
      </c>
      <c r="U24" s="53">
        <v>1</v>
      </c>
      <c r="V24" s="54">
        <v>1</v>
      </c>
      <c r="W24" s="55"/>
      <c r="X24" s="52">
        <v>24</v>
      </c>
      <c r="Y24" s="56" t="str">
        <f>IF(X24=0,"",VLOOKUP(X24,Data!A:B,2,FALSE))</f>
        <v>Brad Bissell</v>
      </c>
      <c r="Z24" s="52">
        <v>1</v>
      </c>
      <c r="AA24" s="53"/>
      <c r="AB24" s="54"/>
      <c r="AC24" s="54"/>
      <c r="AD24" s="54"/>
      <c r="AE24" s="54"/>
      <c r="AF24" s="54"/>
      <c r="AG24" s="54"/>
      <c r="AH24" s="54"/>
      <c r="AI24" s="54"/>
      <c r="AJ24" s="54"/>
      <c r="AK24" s="54"/>
      <c r="AL24" s="54"/>
      <c r="AM24" s="54"/>
      <c r="AN24" s="54"/>
      <c r="AO24" s="55"/>
      <c r="AP24" s="52"/>
      <c r="AQ24" s="54">
        <v>3</v>
      </c>
      <c r="AR24" s="54"/>
      <c r="AS24" s="51"/>
    </row>
    <row r="25" spans="2:45" ht="19.5" customHeight="1">
      <c r="B25" s="52">
        <v>23</v>
      </c>
      <c r="C25" s="109" t="str">
        <f>IF(B25=0,"",VLOOKUP(B25,Data!S:T,2,FALSE))</f>
        <v>Russ Williams</v>
      </c>
      <c r="D25" s="52">
        <v>1</v>
      </c>
      <c r="E25" s="53"/>
      <c r="F25" s="54"/>
      <c r="G25" s="54"/>
      <c r="H25" s="54"/>
      <c r="I25" s="54"/>
      <c r="J25" s="54"/>
      <c r="K25" s="54"/>
      <c r="L25" s="54"/>
      <c r="M25" s="54"/>
      <c r="N25" s="54"/>
      <c r="O25" s="54"/>
      <c r="P25" s="54"/>
      <c r="Q25" s="54"/>
      <c r="R25" s="54"/>
      <c r="S25" s="55"/>
      <c r="T25" s="52"/>
      <c r="U25" s="53"/>
      <c r="V25" s="54"/>
      <c r="W25" s="55"/>
      <c r="X25" s="52"/>
      <c r="Y25" s="56">
        <f>IF(X25=0,"",VLOOKUP(X25,Data!A:B,2,FALSE))</f>
      </c>
      <c r="Z25" s="52"/>
      <c r="AA25" s="53"/>
      <c r="AB25" s="54"/>
      <c r="AC25" s="54"/>
      <c r="AD25" s="54"/>
      <c r="AE25" s="54"/>
      <c r="AF25" s="54"/>
      <c r="AG25" s="54"/>
      <c r="AH25" s="54"/>
      <c r="AI25" s="54"/>
      <c r="AJ25" s="54"/>
      <c r="AK25" s="54"/>
      <c r="AL25" s="54"/>
      <c r="AM25" s="54"/>
      <c r="AN25" s="54"/>
      <c r="AO25" s="55"/>
      <c r="AP25" s="52"/>
      <c r="AQ25" s="54"/>
      <c r="AR25" s="54"/>
      <c r="AS25" s="51"/>
    </row>
    <row r="26" spans="2:45" ht="19.5" customHeight="1">
      <c r="B26" s="62">
        <v>42</v>
      </c>
      <c r="C26" s="109" t="str">
        <f>IF(B26=0,"",VLOOKUP(B26,Data!S:T,2,FALSE))</f>
        <v>John Chadwick</v>
      </c>
      <c r="D26" s="62">
        <v>1</v>
      </c>
      <c r="E26" s="59"/>
      <c r="F26" s="60"/>
      <c r="G26" s="60"/>
      <c r="H26" s="60"/>
      <c r="I26" s="60"/>
      <c r="J26" s="60"/>
      <c r="K26" s="60"/>
      <c r="L26" s="60"/>
      <c r="M26" s="60"/>
      <c r="N26" s="60"/>
      <c r="O26" s="60"/>
      <c r="P26" s="60"/>
      <c r="Q26" s="60"/>
      <c r="R26" s="60"/>
      <c r="S26" s="61"/>
      <c r="T26" s="62"/>
      <c r="U26" s="59"/>
      <c r="V26" s="60"/>
      <c r="W26" s="61"/>
      <c r="X26" s="62"/>
      <c r="Y26" s="56"/>
      <c r="Z26" s="62"/>
      <c r="AA26" s="59"/>
      <c r="AB26" s="60"/>
      <c r="AC26" s="60"/>
      <c r="AD26" s="60"/>
      <c r="AE26" s="60"/>
      <c r="AF26" s="60"/>
      <c r="AG26" s="60"/>
      <c r="AH26" s="60"/>
      <c r="AI26" s="60"/>
      <c r="AJ26" s="60"/>
      <c r="AK26" s="60"/>
      <c r="AL26" s="60"/>
      <c r="AM26" s="60"/>
      <c r="AN26" s="60"/>
      <c r="AO26" s="61"/>
      <c r="AP26" s="62"/>
      <c r="AQ26" s="60"/>
      <c r="AR26" s="60"/>
      <c r="AS26" s="57"/>
    </row>
    <row r="27" spans="2:45" ht="19.5" customHeight="1" thickBot="1">
      <c r="B27" s="58">
        <v>37</v>
      </c>
      <c r="C27" s="109" t="str">
        <f>IF(B27=0,"",VLOOKUP(B27,Data!S:T,2,FALSE))</f>
        <v>Doug Dimma</v>
      </c>
      <c r="D27" s="58">
        <v>1</v>
      </c>
      <c r="E27" s="59"/>
      <c r="F27" s="60"/>
      <c r="G27" s="60"/>
      <c r="H27" s="60"/>
      <c r="I27" s="60"/>
      <c r="J27" s="60"/>
      <c r="K27" s="60"/>
      <c r="L27" s="60"/>
      <c r="M27" s="60"/>
      <c r="N27" s="60"/>
      <c r="O27" s="60"/>
      <c r="P27" s="60"/>
      <c r="Q27" s="60"/>
      <c r="R27" s="60"/>
      <c r="S27" s="61"/>
      <c r="T27" s="58"/>
      <c r="U27" s="59"/>
      <c r="V27" s="60">
        <v>1</v>
      </c>
      <c r="W27" s="61"/>
      <c r="X27" s="62"/>
      <c r="Y27" s="56">
        <f>IF(X27=0,"",VLOOKUP(X27,Data!A:B,2,FALSE))</f>
      </c>
      <c r="Z27" s="62"/>
      <c r="AA27" s="59"/>
      <c r="AB27" s="60"/>
      <c r="AC27" s="60"/>
      <c r="AD27" s="60"/>
      <c r="AE27" s="60"/>
      <c r="AF27" s="60"/>
      <c r="AG27" s="60"/>
      <c r="AH27" s="60"/>
      <c r="AI27" s="60"/>
      <c r="AJ27" s="60"/>
      <c r="AK27" s="60"/>
      <c r="AL27" s="60"/>
      <c r="AM27" s="60"/>
      <c r="AN27" s="60"/>
      <c r="AO27" s="61"/>
      <c r="AP27" s="62"/>
      <c r="AQ27" s="60"/>
      <c r="AR27" s="60"/>
      <c r="AS27" s="57"/>
    </row>
    <row r="28" spans="2:45" ht="21" customHeight="1" thickBot="1" thickTop="1">
      <c r="B28" s="63"/>
      <c r="C28" s="64" t="s">
        <v>24</v>
      </c>
      <c r="D28" s="65"/>
      <c r="E28" s="66">
        <f aca="true" t="shared" si="0" ref="E28:V28">SUM(E6:E27)</f>
        <v>33</v>
      </c>
      <c r="F28" s="66">
        <f t="shared" si="0"/>
        <v>33</v>
      </c>
      <c r="G28" s="66">
        <f t="shared" si="0"/>
        <v>2</v>
      </c>
      <c r="H28" s="66">
        <f t="shared" si="0"/>
        <v>8</v>
      </c>
      <c r="I28" s="66">
        <f t="shared" si="0"/>
        <v>0</v>
      </c>
      <c r="J28" s="66">
        <f t="shared" si="0"/>
        <v>0</v>
      </c>
      <c r="K28" s="66">
        <f t="shared" si="0"/>
        <v>1</v>
      </c>
      <c r="L28" s="66">
        <f t="shared" si="0"/>
        <v>0</v>
      </c>
      <c r="M28" s="66">
        <f t="shared" si="0"/>
        <v>0</v>
      </c>
      <c r="N28" s="66">
        <f t="shared" si="0"/>
        <v>0</v>
      </c>
      <c r="O28" s="66">
        <f t="shared" si="0"/>
        <v>1</v>
      </c>
      <c r="P28" s="66">
        <f t="shared" si="0"/>
        <v>0</v>
      </c>
      <c r="Q28" s="66">
        <f t="shared" si="0"/>
        <v>0</v>
      </c>
      <c r="R28" s="66">
        <f t="shared" si="0"/>
        <v>13</v>
      </c>
      <c r="S28" s="66"/>
      <c r="T28" s="66">
        <f t="shared" si="0"/>
        <v>26</v>
      </c>
      <c r="U28" s="66">
        <f t="shared" si="0"/>
        <v>18</v>
      </c>
      <c r="V28" s="66">
        <f t="shared" si="0"/>
        <v>4</v>
      </c>
      <c r="W28" s="66">
        <v>2</v>
      </c>
      <c r="X28" s="67"/>
      <c r="Y28" s="64" t="s">
        <v>24</v>
      </c>
      <c r="Z28" s="65"/>
      <c r="AA28" s="66">
        <f>SUM(AA6:AA27)</f>
        <v>36</v>
      </c>
      <c r="AB28" s="66">
        <f aca="true" t="shared" si="1" ref="AB28:AR28">SUM(AB6:AB27)</f>
        <v>31</v>
      </c>
      <c r="AC28" s="66">
        <f t="shared" si="1"/>
        <v>3</v>
      </c>
      <c r="AD28" s="66">
        <f t="shared" si="1"/>
        <v>5</v>
      </c>
      <c r="AE28" s="66">
        <f t="shared" si="1"/>
        <v>0</v>
      </c>
      <c r="AF28" s="66">
        <f t="shared" si="1"/>
        <v>0</v>
      </c>
      <c r="AG28" s="66">
        <f t="shared" si="1"/>
        <v>0</v>
      </c>
      <c r="AH28" s="66">
        <f t="shared" si="1"/>
        <v>1</v>
      </c>
      <c r="AI28" s="66">
        <f t="shared" si="1"/>
        <v>0</v>
      </c>
      <c r="AJ28" s="66">
        <f t="shared" si="1"/>
        <v>0</v>
      </c>
      <c r="AK28" s="66">
        <f t="shared" si="1"/>
        <v>1</v>
      </c>
      <c r="AL28" s="66">
        <f>SUM(AL6:AL27)</f>
        <v>4</v>
      </c>
      <c r="AM28" s="66">
        <f t="shared" si="1"/>
        <v>0</v>
      </c>
      <c r="AN28" s="66">
        <f t="shared" si="1"/>
        <v>5</v>
      </c>
      <c r="AO28" s="66">
        <f t="shared" si="1"/>
        <v>2</v>
      </c>
      <c r="AP28" s="66">
        <f t="shared" si="1"/>
        <v>27</v>
      </c>
      <c r="AQ28" s="66">
        <f t="shared" si="1"/>
        <v>9</v>
      </c>
      <c r="AR28" s="66">
        <f t="shared" si="1"/>
        <v>0</v>
      </c>
      <c r="AS28" s="66">
        <v>1</v>
      </c>
    </row>
    <row r="29" spans="2:45" ht="34.5" thickTop="1">
      <c r="B29" s="17" t="s">
        <v>25</v>
      </c>
      <c r="C29" s="17"/>
      <c r="D29" s="68" t="s">
        <v>440</v>
      </c>
      <c r="E29" s="18"/>
      <c r="F29" s="18"/>
      <c r="G29" s="68"/>
      <c r="H29" s="18"/>
      <c r="I29" s="18"/>
      <c r="J29" s="18"/>
      <c r="K29" s="19" t="s">
        <v>26</v>
      </c>
      <c r="L29" s="19"/>
      <c r="M29" s="19"/>
      <c r="N29" s="91">
        <v>4</v>
      </c>
      <c r="O29" s="18"/>
      <c r="P29" s="18"/>
      <c r="Q29" s="18"/>
      <c r="R29" s="18"/>
      <c r="S29" s="16"/>
      <c r="W29" s="41" t="s">
        <v>27</v>
      </c>
      <c r="X29" s="17" t="s">
        <v>25</v>
      </c>
      <c r="Y29" s="17"/>
      <c r="Z29" s="88"/>
      <c r="AA29" s="68"/>
      <c r="AB29" s="68"/>
      <c r="AC29" s="68"/>
      <c r="AD29" s="68"/>
      <c r="AE29" s="68"/>
      <c r="AF29" s="18"/>
      <c r="AG29" s="19" t="s">
        <v>26</v>
      </c>
      <c r="AH29" s="19"/>
      <c r="AI29" s="19"/>
      <c r="AJ29" s="93">
        <v>7</v>
      </c>
      <c r="AK29" s="18"/>
      <c r="AL29" s="18"/>
      <c r="AM29" s="18"/>
      <c r="AN29" s="18"/>
      <c r="AO29" s="19"/>
      <c r="AP29" s="17"/>
      <c r="AQ29" s="17"/>
      <c r="AR29" s="17"/>
      <c r="AS29" s="16" t="s">
        <v>27</v>
      </c>
    </row>
    <row r="30" spans="19:45" ht="12.75">
      <c r="S30" s="19"/>
      <c r="T30" s="17"/>
      <c r="U30" s="17"/>
      <c r="V30" s="17"/>
      <c r="W30" s="17"/>
      <c r="AS30" s="17"/>
    </row>
    <row r="31" spans="2:45" ht="15">
      <c r="B31" s="17" t="s">
        <v>28</v>
      </c>
      <c r="C31" s="17"/>
      <c r="D31" s="88" t="s">
        <v>446</v>
      </c>
      <c r="E31" s="68"/>
      <c r="F31" s="68"/>
      <c r="G31" s="68"/>
      <c r="H31" s="68"/>
      <c r="I31" s="68"/>
      <c r="J31" s="68"/>
      <c r="K31" s="68"/>
      <c r="L31" s="68"/>
      <c r="M31" s="18"/>
      <c r="N31" s="18"/>
      <c r="O31" s="18"/>
      <c r="P31" s="18"/>
      <c r="Q31" s="18"/>
      <c r="R31" s="18"/>
      <c r="S31" s="17"/>
      <c r="T31" s="17"/>
      <c r="U31" s="17"/>
      <c r="V31" s="17"/>
      <c r="W31" s="17"/>
      <c r="X31" s="17" t="s">
        <v>28</v>
      </c>
      <c r="Y31" s="17"/>
      <c r="Z31" s="88" t="s">
        <v>444</v>
      </c>
      <c r="AA31" s="68"/>
      <c r="AB31" s="68"/>
      <c r="AC31" s="68"/>
      <c r="AD31" s="68"/>
      <c r="AE31" s="68"/>
      <c r="AF31" s="68"/>
      <c r="AG31" s="68"/>
      <c r="AH31" s="68"/>
      <c r="AI31" s="68"/>
      <c r="AJ31" s="68"/>
      <c r="AK31" s="68"/>
      <c r="AL31" s="68"/>
      <c r="AM31" s="18"/>
      <c r="AN31" s="18"/>
      <c r="AO31" s="17"/>
      <c r="AP31" s="17"/>
      <c r="AQ31" s="17"/>
      <c r="AR31" s="17"/>
      <c r="AS31" s="17"/>
    </row>
    <row r="32" spans="4:45" ht="15">
      <c r="D32" s="97" t="s">
        <v>445</v>
      </c>
      <c r="K32" s="118" t="s">
        <v>29</v>
      </c>
      <c r="L32" s="119"/>
      <c r="M32" s="119"/>
      <c r="N32" s="17"/>
      <c r="O32" s="17"/>
      <c r="P32" s="17"/>
      <c r="Q32" s="17"/>
      <c r="R32" s="17"/>
      <c r="S32" s="17"/>
      <c r="T32" s="17"/>
      <c r="U32" s="17"/>
      <c r="V32" s="17"/>
      <c r="W32" s="17"/>
      <c r="Z32" s="97"/>
      <c r="AG32" s="118" t="s">
        <v>29</v>
      </c>
      <c r="AH32" s="119"/>
      <c r="AI32" s="119"/>
      <c r="AJ32" s="17"/>
      <c r="AK32" s="17"/>
      <c r="AL32" s="17"/>
      <c r="AM32" s="17"/>
      <c r="AN32" s="17"/>
      <c r="AO32" s="17"/>
      <c r="AP32" s="17"/>
      <c r="AQ32" s="17"/>
      <c r="AR32" s="17"/>
      <c r="AS32" s="17"/>
    </row>
    <row r="33" spans="2:45" ht="15">
      <c r="B33" s="18"/>
      <c r="C33" s="18"/>
      <c r="D33" s="97"/>
      <c r="E33" s="18"/>
      <c r="F33" s="18"/>
      <c r="G33" s="18"/>
      <c r="H33" s="18"/>
      <c r="I33" s="18"/>
      <c r="J33" s="18"/>
      <c r="K33" s="120"/>
      <c r="L33" s="120"/>
      <c r="M33" s="120"/>
      <c r="N33" s="68" t="s">
        <v>435</v>
      </c>
      <c r="O33" s="68"/>
      <c r="P33" s="68"/>
      <c r="Q33" s="68"/>
      <c r="R33" s="68"/>
      <c r="S33" s="68"/>
      <c r="T33" s="68"/>
      <c r="U33" s="68"/>
      <c r="V33" s="68"/>
      <c r="W33" s="18"/>
      <c r="X33" s="18"/>
      <c r="Y33" s="18"/>
      <c r="Z33" s="88"/>
      <c r="AA33" s="18"/>
      <c r="AB33" s="18"/>
      <c r="AC33" s="18"/>
      <c r="AD33" s="18"/>
      <c r="AE33" s="18"/>
      <c r="AF33" s="18"/>
      <c r="AG33" s="120"/>
      <c r="AH33" s="120"/>
      <c r="AI33" s="120"/>
      <c r="AJ33" s="68" t="s">
        <v>447</v>
      </c>
      <c r="AK33" s="68"/>
      <c r="AL33" s="18"/>
      <c r="AM33" s="18"/>
      <c r="AN33" s="18"/>
      <c r="AO33" s="18"/>
      <c r="AP33" s="18"/>
      <c r="AQ33" s="18"/>
      <c r="AR33" s="18"/>
      <c r="AS33" s="18"/>
    </row>
    <row r="34" spans="2:45" ht="12.75">
      <c r="B34" s="121" t="s">
        <v>30</v>
      </c>
      <c r="C34" s="121"/>
      <c r="D34" s="17"/>
      <c r="E34" s="17"/>
      <c r="F34" s="17"/>
      <c r="G34" s="17"/>
      <c r="H34" s="17"/>
      <c r="I34" s="17"/>
      <c r="J34" s="17"/>
      <c r="K34" s="122" t="s">
        <v>31</v>
      </c>
      <c r="L34" s="123"/>
      <c r="M34" s="120"/>
      <c r="N34" s="120"/>
      <c r="O34" s="17"/>
      <c r="P34" s="17"/>
      <c r="Q34" s="17"/>
      <c r="R34" s="17"/>
      <c r="S34" s="17"/>
      <c r="T34" s="17"/>
      <c r="U34" s="17"/>
      <c r="V34" s="17"/>
      <c r="W34" s="17"/>
      <c r="X34" s="121" t="s">
        <v>30</v>
      </c>
      <c r="Y34" s="121"/>
      <c r="Z34" s="17"/>
      <c r="AA34" s="17"/>
      <c r="AB34" s="17"/>
      <c r="AC34" s="17"/>
      <c r="AD34" s="17"/>
      <c r="AE34" s="17"/>
      <c r="AF34" s="17"/>
      <c r="AG34" s="122" t="s">
        <v>31</v>
      </c>
      <c r="AH34" s="123"/>
      <c r="AI34" s="120"/>
      <c r="AJ34" s="120"/>
      <c r="AK34" s="17"/>
      <c r="AL34" s="17"/>
      <c r="AM34" s="17"/>
      <c r="AN34" s="17"/>
      <c r="AO34" s="17"/>
      <c r="AP34" s="17"/>
      <c r="AQ34" s="17"/>
      <c r="AR34" s="17"/>
      <c r="AS34" s="17"/>
    </row>
    <row r="35" spans="2:45" ht="15">
      <c r="B35" s="117"/>
      <c r="C35" s="117"/>
      <c r="D35" s="68"/>
      <c r="E35" s="68"/>
      <c r="F35" s="68"/>
      <c r="G35" s="68"/>
      <c r="H35" s="68"/>
      <c r="I35" s="18"/>
      <c r="J35" s="18"/>
      <c r="K35" s="117"/>
      <c r="L35" s="117"/>
      <c r="M35" s="120"/>
      <c r="N35" s="120"/>
      <c r="O35" s="68"/>
      <c r="P35" s="68"/>
      <c r="Q35" s="68"/>
      <c r="R35" s="68"/>
      <c r="S35" s="68"/>
      <c r="T35" s="68"/>
      <c r="U35" s="68"/>
      <c r="V35" s="18"/>
      <c r="W35" s="18"/>
      <c r="X35" s="117"/>
      <c r="Y35" s="117"/>
      <c r="Z35" s="68"/>
      <c r="AA35" s="18"/>
      <c r="AB35" s="18"/>
      <c r="AC35" s="18"/>
      <c r="AD35" s="18"/>
      <c r="AE35" s="18"/>
      <c r="AF35" s="18"/>
      <c r="AG35" s="117"/>
      <c r="AH35" s="117"/>
      <c r="AI35" s="120"/>
      <c r="AJ35" s="120"/>
      <c r="AK35" s="68"/>
      <c r="AL35" s="68"/>
      <c r="AM35" s="68"/>
      <c r="AN35" s="68"/>
      <c r="AO35" s="68"/>
      <c r="AP35" s="68"/>
      <c r="AQ35" s="18"/>
      <c r="AR35" s="18"/>
      <c r="AS35" s="18"/>
    </row>
    <row r="36" spans="2:45" ht="12.7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row>
    <row r="37" spans="2:45" ht="13.5" thickBot="1">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row>
    <row r="38" spans="2:45" ht="16.5" thickBot="1" thickTop="1">
      <c r="B38" s="20"/>
      <c r="C38" s="21" t="s">
        <v>32</v>
      </c>
      <c r="D38" s="22">
        <v>1</v>
      </c>
      <c r="E38" s="23">
        <v>2</v>
      </c>
      <c r="F38" s="23">
        <v>3</v>
      </c>
      <c r="G38" s="23">
        <v>4</v>
      </c>
      <c r="H38" s="23">
        <v>5</v>
      </c>
      <c r="I38" s="23">
        <v>6</v>
      </c>
      <c r="J38" s="23">
        <v>7</v>
      </c>
      <c r="K38" s="23">
        <v>8</v>
      </c>
      <c r="L38" s="23">
        <v>9</v>
      </c>
      <c r="M38" s="23">
        <v>10</v>
      </c>
      <c r="N38" s="23">
        <v>11</v>
      </c>
      <c r="O38" s="23">
        <v>12</v>
      </c>
      <c r="P38" s="24">
        <v>13</v>
      </c>
      <c r="Q38" s="27" t="s">
        <v>34</v>
      </c>
      <c r="R38" s="28"/>
      <c r="S38" s="17"/>
      <c r="T38" s="17"/>
      <c r="U38" s="17"/>
      <c r="V38" s="17" t="s">
        <v>47</v>
      </c>
      <c r="W38" s="17"/>
      <c r="X38" s="17"/>
      <c r="Y38" s="113"/>
      <c r="Z38" s="17"/>
      <c r="AA38" s="17" t="s">
        <v>57</v>
      </c>
      <c r="AB38" s="17"/>
      <c r="AC38" s="17"/>
      <c r="AD38" s="18"/>
      <c r="AE38" s="88"/>
      <c r="AF38" s="18"/>
      <c r="AG38" s="18"/>
      <c r="AH38" s="2" t="s">
        <v>58</v>
      </c>
      <c r="AI38" s="17"/>
      <c r="AJ38" s="18"/>
      <c r="AK38" s="18"/>
      <c r="AL38" s="18"/>
      <c r="AM38" s="18"/>
      <c r="AN38" s="17"/>
      <c r="AO38" s="17"/>
      <c r="AP38" s="17"/>
      <c r="AQ38" s="17"/>
      <c r="AR38" s="17"/>
      <c r="AS38" s="17"/>
    </row>
    <row r="39" spans="2:45" ht="19.5" customHeight="1" thickTop="1">
      <c r="B39" s="29" t="s">
        <v>33</v>
      </c>
      <c r="C39" s="69" t="str">
        <f>Z3</f>
        <v>Toronto Maple Leafs</v>
      </c>
      <c r="D39" s="46"/>
      <c r="E39" s="47"/>
      <c r="F39" s="47"/>
      <c r="G39" s="47"/>
      <c r="H39" s="47"/>
      <c r="I39" s="47"/>
      <c r="J39" s="47"/>
      <c r="K39" s="47"/>
      <c r="L39" s="47">
        <v>2</v>
      </c>
      <c r="M39" s="47"/>
      <c r="N39" s="47"/>
      <c r="O39" s="47"/>
      <c r="P39" s="50"/>
      <c r="Q39" s="95">
        <f>SUM(D39:P39)</f>
        <v>2</v>
      </c>
      <c r="R39" s="42"/>
      <c r="S39" s="17"/>
      <c r="T39" s="17"/>
      <c r="U39" s="17"/>
      <c r="V39" s="17" t="s">
        <v>48</v>
      </c>
      <c r="W39" s="17"/>
      <c r="X39" s="17"/>
      <c r="Y39" s="105">
        <v>2</v>
      </c>
      <c r="Z39" s="17"/>
      <c r="AA39" s="103"/>
      <c r="AB39" s="17"/>
      <c r="AC39" s="17"/>
      <c r="AD39" s="17"/>
      <c r="AE39" s="17"/>
      <c r="AF39" s="17"/>
      <c r="AG39" s="17"/>
      <c r="AH39" s="17"/>
      <c r="AI39" s="17"/>
      <c r="AJ39" s="17"/>
      <c r="AK39" s="17"/>
      <c r="AL39" s="17"/>
      <c r="AM39" s="17"/>
      <c r="AN39" s="17"/>
      <c r="AO39" s="17"/>
      <c r="AP39" s="17"/>
      <c r="AQ39" s="17"/>
      <c r="AR39" s="17"/>
      <c r="AS39" s="17"/>
    </row>
    <row r="40" spans="2:45" ht="19.5" customHeight="1" thickBot="1">
      <c r="B40" s="25" t="s">
        <v>23</v>
      </c>
      <c r="C40" s="70" t="str">
        <f>AG3</f>
        <v>Barrie Baycats</v>
      </c>
      <c r="D40" s="71"/>
      <c r="E40" s="72"/>
      <c r="F40" s="72"/>
      <c r="G40" s="72"/>
      <c r="H40" s="72"/>
      <c r="I40" s="72">
        <v>1</v>
      </c>
      <c r="J40" s="72"/>
      <c r="K40" s="72"/>
      <c r="L40" s="72">
        <v>2</v>
      </c>
      <c r="M40" s="72"/>
      <c r="N40" s="72"/>
      <c r="O40" s="72"/>
      <c r="P40" s="73"/>
      <c r="Q40" s="96">
        <f>SUM(D40:P40)</f>
        <v>3</v>
      </c>
      <c r="R40" s="43"/>
      <c r="S40" s="17"/>
      <c r="T40" s="17"/>
      <c r="U40" s="17"/>
      <c r="V40" s="17"/>
      <c r="W40" s="17"/>
      <c r="X40" s="17"/>
      <c r="Y40" s="17"/>
      <c r="Z40" s="17"/>
      <c r="AA40" s="2" t="s">
        <v>60</v>
      </c>
      <c r="AB40" s="17"/>
      <c r="AC40" s="18" t="s">
        <v>59</v>
      </c>
      <c r="AD40" s="88" t="s">
        <v>400</v>
      </c>
      <c r="AE40" s="18"/>
      <c r="AF40" s="18"/>
      <c r="AG40" s="18"/>
      <c r="AH40" s="18" t="s">
        <v>61</v>
      </c>
      <c r="AI40" s="68" t="s">
        <v>442</v>
      </c>
      <c r="AJ40" s="18"/>
      <c r="AK40" s="18"/>
      <c r="AL40" s="18"/>
      <c r="AM40" s="17"/>
      <c r="AN40" s="17"/>
      <c r="AO40" s="17"/>
      <c r="AP40" s="17"/>
      <c r="AQ40" s="17"/>
      <c r="AR40" s="17"/>
      <c r="AS40" s="17"/>
    </row>
    <row r="41" spans="2:45" ht="15.75" thickTop="1">
      <c r="B41" s="17"/>
      <c r="C41" s="17"/>
      <c r="D41" s="17"/>
      <c r="E41" s="17"/>
      <c r="F41" s="17"/>
      <c r="G41" s="17"/>
      <c r="H41" s="17"/>
      <c r="I41" s="17"/>
      <c r="J41" s="17"/>
      <c r="K41" s="17"/>
      <c r="L41" s="17"/>
      <c r="M41" s="17"/>
      <c r="N41" s="17"/>
      <c r="O41" s="17"/>
      <c r="P41" s="17"/>
      <c r="Q41" s="17"/>
      <c r="R41" s="17"/>
      <c r="S41" s="17"/>
      <c r="T41" s="17"/>
      <c r="U41" s="17"/>
      <c r="V41" s="17" t="s">
        <v>49</v>
      </c>
      <c r="W41" s="18"/>
      <c r="X41" s="89"/>
      <c r="Y41" s="114" t="s">
        <v>441</v>
      </c>
      <c r="Z41" s="17"/>
      <c r="AA41" s="17"/>
      <c r="AB41" s="17"/>
      <c r="AC41" s="33" t="s">
        <v>8</v>
      </c>
      <c r="AD41" s="79" t="s">
        <v>443</v>
      </c>
      <c r="AE41" s="33"/>
      <c r="AF41" s="33"/>
      <c r="AG41" s="33"/>
      <c r="AH41" s="33" t="s">
        <v>9</v>
      </c>
      <c r="AI41" s="115" t="s">
        <v>436</v>
      </c>
      <c r="AJ41" s="33"/>
      <c r="AK41" s="33"/>
      <c r="AL41" s="33"/>
      <c r="AM41" s="17"/>
      <c r="AN41" s="17"/>
      <c r="AO41" s="17"/>
      <c r="AP41" s="17"/>
      <c r="AQ41" s="17"/>
      <c r="AR41" s="17"/>
      <c r="AS41" s="17"/>
    </row>
    <row r="42" spans="2:45" ht="15" hidden="1">
      <c r="B42" s="17"/>
      <c r="C42" s="17"/>
      <c r="D42" s="17"/>
      <c r="E42" s="17"/>
      <c r="F42" s="17"/>
      <c r="G42" s="17"/>
      <c r="H42" s="17"/>
      <c r="I42" s="17"/>
      <c r="J42" s="17"/>
      <c r="K42" s="17"/>
      <c r="L42" s="17"/>
      <c r="M42" s="17"/>
      <c r="N42" s="17"/>
      <c r="O42" s="17"/>
      <c r="P42" s="17"/>
      <c r="Q42" s="17"/>
      <c r="R42" s="17"/>
      <c r="S42" s="17"/>
      <c r="T42" s="17"/>
      <c r="U42" s="17"/>
      <c r="V42" s="17"/>
      <c r="W42" s="19"/>
      <c r="X42" s="106"/>
      <c r="Y42" s="106"/>
      <c r="Z42" s="17"/>
      <c r="AA42" s="17"/>
      <c r="AB42" s="17"/>
      <c r="AC42" s="33"/>
      <c r="AD42" s="88" t="s">
        <v>376</v>
      </c>
      <c r="AE42" s="33"/>
      <c r="AF42" s="33"/>
      <c r="AG42" s="33"/>
      <c r="AH42" s="18"/>
      <c r="AI42" s="88" t="s">
        <v>376</v>
      </c>
      <c r="AJ42" s="18"/>
      <c r="AK42" s="18"/>
      <c r="AL42" s="18"/>
      <c r="AM42" s="17"/>
      <c r="AN42" s="17"/>
      <c r="AO42" s="17"/>
      <c r="AP42" s="17"/>
      <c r="AQ42" s="17"/>
      <c r="AR42" s="17"/>
      <c r="AS42" s="17"/>
    </row>
    <row r="43" spans="2:45" ht="15" hidden="1">
      <c r="B43" s="17"/>
      <c r="C43" s="17"/>
      <c r="D43" s="17"/>
      <c r="E43" s="17"/>
      <c r="F43" s="17"/>
      <c r="G43" s="17"/>
      <c r="H43" s="17"/>
      <c r="I43" s="17"/>
      <c r="J43" s="17"/>
      <c r="K43" s="17"/>
      <c r="L43" s="17"/>
      <c r="M43" s="17"/>
      <c r="N43" s="17"/>
      <c r="O43" s="17"/>
      <c r="P43" s="17"/>
      <c r="Q43" s="17"/>
      <c r="R43" s="17"/>
      <c r="S43" s="17"/>
      <c r="T43" s="17"/>
      <c r="U43" s="17"/>
      <c r="V43" s="17"/>
      <c r="W43" s="19"/>
      <c r="X43" s="106"/>
      <c r="Y43" s="106"/>
      <c r="Z43" s="17"/>
      <c r="AA43" s="17"/>
      <c r="AB43" s="17"/>
      <c r="AC43" s="33"/>
      <c r="AD43" s="68" t="s">
        <v>377</v>
      </c>
      <c r="AE43" s="33"/>
      <c r="AF43" s="33"/>
      <c r="AG43" s="33"/>
      <c r="AH43" s="18"/>
      <c r="AI43" s="68" t="s">
        <v>377</v>
      </c>
      <c r="AJ43" s="18"/>
      <c r="AK43" s="18"/>
      <c r="AL43" s="18"/>
      <c r="AM43" s="17"/>
      <c r="AN43" s="17"/>
      <c r="AO43" s="17"/>
      <c r="AP43" s="17"/>
      <c r="AQ43" s="17"/>
      <c r="AR43" s="17"/>
      <c r="AS43" s="17"/>
    </row>
    <row r="44" spans="2:45" ht="15" hidden="1">
      <c r="B44" s="17"/>
      <c r="C44" s="17"/>
      <c r="D44" s="17"/>
      <c r="E44" s="17"/>
      <c r="F44" s="17"/>
      <c r="G44" s="17"/>
      <c r="H44" s="17"/>
      <c r="I44" s="17"/>
      <c r="J44" s="17"/>
      <c r="K44" s="17"/>
      <c r="L44" s="17"/>
      <c r="M44" s="17"/>
      <c r="N44" s="17"/>
      <c r="O44" s="17"/>
      <c r="P44" s="17"/>
      <c r="Q44" s="17"/>
      <c r="R44" s="17"/>
      <c r="S44" s="17"/>
      <c r="T44" s="17"/>
      <c r="U44" s="17"/>
      <c r="V44" s="17"/>
      <c r="W44" s="19"/>
      <c r="X44" s="106"/>
      <c r="Y44" s="106"/>
      <c r="Z44" s="17"/>
      <c r="AA44" s="17"/>
      <c r="AB44" s="17"/>
      <c r="AC44" s="33"/>
      <c r="AD44" s="79" t="s">
        <v>378</v>
      </c>
      <c r="AE44" s="33"/>
      <c r="AF44" s="33"/>
      <c r="AG44" s="33"/>
      <c r="AH44" s="18"/>
      <c r="AI44" s="79" t="s">
        <v>378</v>
      </c>
      <c r="AJ44" s="18"/>
      <c r="AK44" s="18"/>
      <c r="AL44" s="18"/>
      <c r="AM44" s="17"/>
      <c r="AN44" s="17"/>
      <c r="AO44" s="17"/>
      <c r="AP44" s="17"/>
      <c r="AQ44" s="17"/>
      <c r="AR44" s="17"/>
      <c r="AS44" s="17"/>
    </row>
    <row r="45" spans="2:45" ht="15" hidden="1">
      <c r="B45" s="17"/>
      <c r="C45" s="17"/>
      <c r="D45" s="17"/>
      <c r="E45" s="17"/>
      <c r="F45" s="17"/>
      <c r="G45" s="17"/>
      <c r="H45" s="17"/>
      <c r="I45" s="17"/>
      <c r="J45" s="17"/>
      <c r="K45" s="17"/>
      <c r="L45" s="17"/>
      <c r="M45" s="17"/>
      <c r="N45" s="17"/>
      <c r="O45" s="17"/>
      <c r="P45" s="17"/>
      <c r="Q45" s="17"/>
      <c r="R45" s="17"/>
      <c r="S45" s="17"/>
      <c r="T45" s="17"/>
      <c r="U45" s="17"/>
      <c r="V45" s="17"/>
      <c r="W45" s="19"/>
      <c r="X45" s="106"/>
      <c r="Y45" s="106"/>
      <c r="Z45" s="17"/>
      <c r="AA45" s="17"/>
      <c r="AB45" s="17"/>
      <c r="AC45" s="33"/>
      <c r="AD45" s="79" t="s">
        <v>393</v>
      </c>
      <c r="AE45" s="33"/>
      <c r="AF45" s="33"/>
      <c r="AG45" s="33"/>
      <c r="AH45" s="18"/>
      <c r="AI45" s="79" t="s">
        <v>393</v>
      </c>
      <c r="AJ45" s="18"/>
      <c r="AK45" s="18"/>
      <c r="AL45" s="18"/>
      <c r="AM45" s="17"/>
      <c r="AN45" s="17"/>
      <c r="AO45" s="17"/>
      <c r="AP45" s="17"/>
      <c r="AQ45" s="17"/>
      <c r="AR45" s="17"/>
      <c r="AS45" s="17"/>
    </row>
    <row r="46" spans="2:45" ht="15" hidden="1">
      <c r="B46" s="17"/>
      <c r="C46" s="17"/>
      <c r="D46" s="17"/>
      <c r="E46" s="17"/>
      <c r="F46" s="17"/>
      <c r="G46" s="17"/>
      <c r="H46" s="17"/>
      <c r="I46" s="17"/>
      <c r="J46" s="17"/>
      <c r="K46" s="17"/>
      <c r="L46" s="17"/>
      <c r="M46" s="17"/>
      <c r="N46" s="17"/>
      <c r="O46" s="17"/>
      <c r="P46" s="17"/>
      <c r="Q46" s="17"/>
      <c r="R46" s="17"/>
      <c r="S46" s="17"/>
      <c r="T46" s="17"/>
      <c r="U46" s="17"/>
      <c r="V46" s="17"/>
      <c r="W46" s="19"/>
      <c r="X46" s="106"/>
      <c r="Y46" s="106"/>
      <c r="Z46" s="17"/>
      <c r="AA46" s="17"/>
      <c r="AB46" s="17"/>
      <c r="AC46" s="33"/>
      <c r="AD46" s="79" t="s">
        <v>394</v>
      </c>
      <c r="AE46" s="33"/>
      <c r="AF46" s="33"/>
      <c r="AG46" s="33"/>
      <c r="AH46" s="18"/>
      <c r="AI46" s="79" t="s">
        <v>394</v>
      </c>
      <c r="AJ46" s="18"/>
      <c r="AK46" s="18"/>
      <c r="AL46" s="18"/>
      <c r="AM46" s="17"/>
      <c r="AN46" s="17"/>
      <c r="AO46" s="17"/>
      <c r="AP46" s="17"/>
      <c r="AQ46" s="17"/>
      <c r="AR46" s="17"/>
      <c r="AS46" s="17"/>
    </row>
    <row r="47" spans="2:45" ht="15" hidden="1">
      <c r="B47" s="17"/>
      <c r="C47" s="17"/>
      <c r="D47" s="17"/>
      <c r="E47" s="17"/>
      <c r="F47" s="17"/>
      <c r="G47" s="17"/>
      <c r="H47" s="17"/>
      <c r="I47" s="17"/>
      <c r="J47" s="17"/>
      <c r="K47" s="17"/>
      <c r="L47" s="17"/>
      <c r="M47" s="17"/>
      <c r="N47" s="17"/>
      <c r="O47" s="17"/>
      <c r="P47" s="17"/>
      <c r="Q47" s="17"/>
      <c r="R47" s="17"/>
      <c r="S47" s="17"/>
      <c r="T47" s="17"/>
      <c r="U47" s="17"/>
      <c r="V47" s="17"/>
      <c r="W47" s="19"/>
      <c r="X47" s="106"/>
      <c r="Y47" s="106"/>
      <c r="Z47" s="17"/>
      <c r="AA47" s="17"/>
      <c r="AB47" s="17"/>
      <c r="AC47" s="33"/>
      <c r="AD47" s="79" t="s">
        <v>395</v>
      </c>
      <c r="AE47" s="33"/>
      <c r="AF47" s="33"/>
      <c r="AG47" s="33"/>
      <c r="AH47" s="18"/>
      <c r="AI47" s="79" t="s">
        <v>395</v>
      </c>
      <c r="AJ47" s="18"/>
      <c r="AK47" s="18"/>
      <c r="AL47" s="18"/>
      <c r="AM47" s="17"/>
      <c r="AN47" s="17"/>
      <c r="AO47" s="17"/>
      <c r="AP47" s="17"/>
      <c r="AQ47" s="17"/>
      <c r="AR47" s="17"/>
      <c r="AS47" s="17"/>
    </row>
    <row r="48" spans="2:45" ht="15" hidden="1">
      <c r="B48" s="17"/>
      <c r="C48" s="17"/>
      <c r="D48" s="17"/>
      <c r="E48" s="17"/>
      <c r="F48" s="17"/>
      <c r="G48" s="17"/>
      <c r="H48" s="17"/>
      <c r="I48" s="17"/>
      <c r="J48" s="17"/>
      <c r="K48" s="17"/>
      <c r="L48" s="17"/>
      <c r="M48" s="17"/>
      <c r="N48" s="17"/>
      <c r="O48" s="17"/>
      <c r="P48" s="17"/>
      <c r="Q48" s="17"/>
      <c r="R48" s="17"/>
      <c r="S48" s="17"/>
      <c r="T48" s="17"/>
      <c r="U48" s="17"/>
      <c r="V48" s="17"/>
      <c r="W48" s="19"/>
      <c r="X48" s="106"/>
      <c r="Y48" s="106"/>
      <c r="Z48" s="17"/>
      <c r="AA48" s="17"/>
      <c r="AB48" s="17"/>
      <c r="AC48" s="33"/>
      <c r="AD48" s="108" t="s">
        <v>398</v>
      </c>
      <c r="AE48" s="33"/>
      <c r="AF48" s="33"/>
      <c r="AG48" s="33"/>
      <c r="AH48" s="18"/>
      <c r="AI48" s="108" t="s">
        <v>398</v>
      </c>
      <c r="AJ48" s="18"/>
      <c r="AK48" s="18"/>
      <c r="AL48" s="18"/>
      <c r="AM48" s="17"/>
      <c r="AN48" s="17"/>
      <c r="AO48" s="17"/>
      <c r="AP48" s="17"/>
      <c r="AQ48" s="17"/>
      <c r="AR48" s="17"/>
      <c r="AS48" s="17"/>
    </row>
    <row r="49" spans="2:45" ht="15" hidden="1">
      <c r="B49" s="17"/>
      <c r="C49" s="17"/>
      <c r="D49" s="17"/>
      <c r="E49" s="17"/>
      <c r="F49" s="17"/>
      <c r="G49" s="17"/>
      <c r="H49" s="17"/>
      <c r="I49" s="17"/>
      <c r="J49" s="17"/>
      <c r="K49" s="17"/>
      <c r="L49" s="17"/>
      <c r="M49" s="17"/>
      <c r="N49" s="17"/>
      <c r="O49" s="17"/>
      <c r="P49" s="17"/>
      <c r="Q49" s="17"/>
      <c r="R49" s="17"/>
      <c r="S49" s="17"/>
      <c r="T49" s="17"/>
      <c r="U49" s="17"/>
      <c r="V49" s="17"/>
      <c r="W49" s="19"/>
      <c r="X49" s="106"/>
      <c r="Y49" s="106"/>
      <c r="Z49" s="17"/>
      <c r="AA49" s="17"/>
      <c r="AB49" s="17"/>
      <c r="AC49" s="33"/>
      <c r="AD49" s="79" t="s">
        <v>397</v>
      </c>
      <c r="AE49" s="33"/>
      <c r="AF49" s="33"/>
      <c r="AG49" s="33"/>
      <c r="AH49" s="18"/>
      <c r="AI49" s="79" t="s">
        <v>397</v>
      </c>
      <c r="AJ49" s="18"/>
      <c r="AK49" s="18"/>
      <c r="AL49" s="18"/>
      <c r="AM49" s="17"/>
      <c r="AN49" s="17"/>
      <c r="AO49" s="17"/>
      <c r="AP49" s="17"/>
      <c r="AQ49" s="17"/>
      <c r="AR49" s="17"/>
      <c r="AS49" s="17"/>
    </row>
    <row r="50" spans="2:45" ht="15" hidden="1">
      <c r="B50" s="17"/>
      <c r="C50" s="17"/>
      <c r="D50" s="17"/>
      <c r="E50" s="17"/>
      <c r="F50" s="17"/>
      <c r="G50" s="17"/>
      <c r="H50" s="17"/>
      <c r="I50" s="17"/>
      <c r="J50" s="17"/>
      <c r="K50" s="17"/>
      <c r="L50" s="17"/>
      <c r="M50" s="17"/>
      <c r="N50" s="17"/>
      <c r="O50" s="17"/>
      <c r="P50" s="17"/>
      <c r="Q50" s="17"/>
      <c r="R50" s="17"/>
      <c r="S50" s="17"/>
      <c r="T50" s="17"/>
      <c r="U50" s="17"/>
      <c r="V50" s="17"/>
      <c r="W50" s="19"/>
      <c r="X50" s="106"/>
      <c r="Y50" s="106"/>
      <c r="Z50" s="17"/>
      <c r="AA50" s="17"/>
      <c r="AB50" s="17"/>
      <c r="AC50" s="33"/>
      <c r="AD50" s="79" t="s">
        <v>399</v>
      </c>
      <c r="AE50" s="33"/>
      <c r="AF50" s="33"/>
      <c r="AG50" s="33"/>
      <c r="AH50" s="18"/>
      <c r="AI50" s="79" t="s">
        <v>399</v>
      </c>
      <c r="AJ50" s="18"/>
      <c r="AK50" s="18"/>
      <c r="AL50" s="18"/>
      <c r="AM50" s="17"/>
      <c r="AN50" s="17"/>
      <c r="AO50" s="17"/>
      <c r="AP50" s="17"/>
      <c r="AQ50" s="17"/>
      <c r="AR50" s="17"/>
      <c r="AS50" s="17"/>
    </row>
    <row r="51" spans="2:45" ht="15" hidden="1">
      <c r="B51" s="17"/>
      <c r="C51" s="17"/>
      <c r="D51" s="17"/>
      <c r="E51" s="17"/>
      <c r="F51" s="17"/>
      <c r="G51" s="17"/>
      <c r="H51" s="17"/>
      <c r="I51" s="17"/>
      <c r="J51" s="17"/>
      <c r="K51" s="17"/>
      <c r="L51" s="17"/>
      <c r="M51" s="17"/>
      <c r="N51" s="17"/>
      <c r="O51" s="17"/>
      <c r="P51" s="17"/>
      <c r="Q51" s="17"/>
      <c r="R51" s="17"/>
      <c r="S51" s="17"/>
      <c r="T51" s="17"/>
      <c r="U51" s="17"/>
      <c r="V51" s="17"/>
      <c r="W51" s="19"/>
      <c r="X51" s="106"/>
      <c r="Y51" s="106"/>
      <c r="Z51" s="17"/>
      <c r="AA51" s="17"/>
      <c r="AB51" s="17"/>
      <c r="AC51" s="33"/>
      <c r="AD51" s="79" t="s">
        <v>400</v>
      </c>
      <c r="AE51" s="33"/>
      <c r="AF51" s="33"/>
      <c r="AG51" s="33"/>
      <c r="AH51" s="18"/>
      <c r="AI51" s="79" t="s">
        <v>400</v>
      </c>
      <c r="AJ51" s="18"/>
      <c r="AK51" s="18"/>
      <c r="AL51" s="18"/>
      <c r="AM51" s="17"/>
      <c r="AN51" s="17"/>
      <c r="AO51" s="17"/>
      <c r="AP51" s="17"/>
      <c r="AQ51" s="17"/>
      <c r="AR51" s="17"/>
      <c r="AS51" s="17"/>
    </row>
    <row r="52" spans="2:45" ht="15" hidden="1">
      <c r="B52" s="17"/>
      <c r="C52" s="17"/>
      <c r="D52" s="17"/>
      <c r="E52" s="17"/>
      <c r="F52" s="17"/>
      <c r="G52" s="17"/>
      <c r="H52" s="17"/>
      <c r="I52" s="17"/>
      <c r="J52" s="17"/>
      <c r="K52" s="17"/>
      <c r="L52" s="17"/>
      <c r="M52" s="17"/>
      <c r="N52" s="17"/>
      <c r="O52" s="17"/>
      <c r="P52" s="17"/>
      <c r="Q52" s="17"/>
      <c r="R52" s="17"/>
      <c r="S52" s="17"/>
      <c r="T52" s="17"/>
      <c r="U52" s="17"/>
      <c r="V52" s="17"/>
      <c r="W52" s="19"/>
      <c r="X52" s="106"/>
      <c r="Y52" s="106"/>
      <c r="Z52" s="17"/>
      <c r="AA52" s="17"/>
      <c r="AB52" s="17"/>
      <c r="AC52" s="33"/>
      <c r="AD52" s="79"/>
      <c r="AE52" s="33"/>
      <c r="AF52" s="33"/>
      <c r="AG52" s="33"/>
      <c r="AH52" s="18"/>
      <c r="AI52" s="68"/>
      <c r="AJ52" s="18"/>
      <c r="AK52" s="18"/>
      <c r="AL52" s="18"/>
      <c r="AM52" s="17"/>
      <c r="AN52" s="17"/>
      <c r="AO52" s="17"/>
      <c r="AP52" s="17"/>
      <c r="AQ52" s="17"/>
      <c r="AR52" s="17"/>
      <c r="AS52" s="17"/>
    </row>
    <row r="53" spans="2:45" ht="15" hidden="1">
      <c r="B53" s="17"/>
      <c r="C53" s="17"/>
      <c r="D53" s="17"/>
      <c r="E53" s="17"/>
      <c r="F53" s="17"/>
      <c r="G53" s="17"/>
      <c r="H53" s="17"/>
      <c r="I53" s="17"/>
      <c r="J53" s="17"/>
      <c r="K53" s="17"/>
      <c r="L53" s="17"/>
      <c r="M53" s="17"/>
      <c r="N53" s="17"/>
      <c r="O53" s="17"/>
      <c r="P53" s="17"/>
      <c r="Q53" s="17"/>
      <c r="R53" s="17"/>
      <c r="S53" s="17"/>
      <c r="T53" s="17"/>
      <c r="U53" s="17"/>
      <c r="V53" s="17"/>
      <c r="W53" s="19"/>
      <c r="X53" s="106"/>
      <c r="Y53" s="106"/>
      <c r="Z53" s="17"/>
      <c r="AA53" s="17"/>
      <c r="AB53" s="17"/>
      <c r="AC53" s="33"/>
      <c r="AD53" s="79"/>
      <c r="AE53" s="33"/>
      <c r="AF53" s="33"/>
      <c r="AG53" s="33"/>
      <c r="AH53" s="18"/>
      <c r="AI53" s="68"/>
      <c r="AJ53" s="18"/>
      <c r="AK53" s="18"/>
      <c r="AL53" s="18"/>
      <c r="AM53" s="17"/>
      <c r="AN53" s="17"/>
      <c r="AO53" s="17"/>
      <c r="AP53" s="17"/>
      <c r="AQ53" s="17"/>
      <c r="AR53" s="17"/>
      <c r="AS53" s="17"/>
    </row>
    <row r="54" spans="2:45" ht="15.75" thickBot="1">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t="s">
        <v>62</v>
      </c>
      <c r="AB54" s="17"/>
      <c r="AC54" s="33"/>
      <c r="AD54" s="79" t="s">
        <v>108</v>
      </c>
      <c r="AE54" s="33"/>
      <c r="AF54" s="33"/>
      <c r="AG54" s="33"/>
      <c r="AH54" s="18" t="s">
        <v>63</v>
      </c>
      <c r="AI54" s="18"/>
      <c r="AJ54" s="18"/>
      <c r="AK54" s="18"/>
      <c r="AL54" s="18"/>
      <c r="AM54" s="18"/>
      <c r="AN54" s="18"/>
      <c r="AO54" s="18"/>
      <c r="AP54" s="18"/>
      <c r="AQ54" s="18"/>
      <c r="AR54" s="18"/>
      <c r="AS54" s="18"/>
    </row>
    <row r="55" spans="2:45" ht="33" thickBot="1" thickTop="1">
      <c r="B55" s="30"/>
      <c r="C55" s="23" t="s">
        <v>35</v>
      </c>
      <c r="D55" s="23" t="s">
        <v>36</v>
      </c>
      <c r="E55" s="23" t="s">
        <v>37</v>
      </c>
      <c r="F55" s="23" t="s">
        <v>38</v>
      </c>
      <c r="G55" s="23" t="s">
        <v>6</v>
      </c>
      <c r="H55" s="23" t="s">
        <v>39</v>
      </c>
      <c r="I55" s="23" t="s">
        <v>7</v>
      </c>
      <c r="J55" s="23" t="s">
        <v>10</v>
      </c>
      <c r="K55" s="23" t="s">
        <v>40</v>
      </c>
      <c r="L55" s="23" t="s">
        <v>41</v>
      </c>
      <c r="M55" s="23" t="s">
        <v>17</v>
      </c>
      <c r="N55" s="23" t="s">
        <v>42</v>
      </c>
      <c r="O55" s="23" t="s">
        <v>43</v>
      </c>
      <c r="P55" s="23" t="s">
        <v>44</v>
      </c>
      <c r="Q55" s="31" t="s">
        <v>45</v>
      </c>
      <c r="R55" s="32" t="s">
        <v>46</v>
      </c>
      <c r="S55" s="17"/>
      <c r="T55" s="17"/>
      <c r="U55" s="17"/>
      <c r="V55" s="17"/>
      <c r="W55" s="17"/>
      <c r="X55" s="17"/>
      <c r="Y55" s="17"/>
      <c r="Z55" s="17"/>
      <c r="AA55" s="116" t="s">
        <v>64</v>
      </c>
      <c r="AB55" s="117"/>
      <c r="AC55" s="117"/>
      <c r="AD55" s="117"/>
      <c r="AE55" s="117"/>
      <c r="AF55" s="117"/>
      <c r="AG55" s="117"/>
      <c r="AH55" s="117"/>
      <c r="AI55" s="117"/>
      <c r="AJ55" s="117"/>
      <c r="AK55" s="117"/>
      <c r="AL55" s="117"/>
      <c r="AM55" s="117"/>
      <c r="AN55" s="117"/>
      <c r="AO55" s="17"/>
      <c r="AP55" s="17"/>
      <c r="AQ55" s="17"/>
      <c r="AR55" s="17"/>
      <c r="AS55" s="17"/>
    </row>
    <row r="56" spans="2:45" ht="19.5" customHeight="1" thickTop="1">
      <c r="B56" s="49">
        <f>B24</f>
        <v>25</v>
      </c>
      <c r="C56" s="56" t="str">
        <f>IF(B56=0,"",VLOOKUP(B56,Data!S:T,2,FALSE))</f>
        <v>David Steffler</v>
      </c>
      <c r="D56" s="47"/>
      <c r="E56" s="47">
        <v>6.1</v>
      </c>
      <c r="F56" s="47">
        <v>27</v>
      </c>
      <c r="G56" s="47">
        <v>1</v>
      </c>
      <c r="H56" s="47"/>
      <c r="I56" s="47">
        <v>4</v>
      </c>
      <c r="J56" s="47"/>
      <c r="K56" s="47">
        <v>2</v>
      </c>
      <c r="L56" s="47"/>
      <c r="M56" s="47">
        <v>3</v>
      </c>
      <c r="N56" s="47"/>
      <c r="O56" s="47">
        <v>1</v>
      </c>
      <c r="P56" s="47"/>
      <c r="Q56" s="47" t="s">
        <v>438</v>
      </c>
      <c r="R56" s="50"/>
      <c r="S56" s="17"/>
      <c r="T56" s="17"/>
      <c r="U56" s="17" t="s">
        <v>50</v>
      </c>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row>
    <row r="57" spans="2:45" ht="19.5" customHeight="1">
      <c r="B57" s="49">
        <f>B25</f>
        <v>23</v>
      </c>
      <c r="C57" s="56" t="str">
        <f>IF(B57=0,"",VLOOKUP(B57,Data!S:T,2,FALSE))</f>
        <v>Russ Williams</v>
      </c>
      <c r="D57" s="54"/>
      <c r="E57" s="54">
        <v>1.1</v>
      </c>
      <c r="F57" s="54">
        <v>3</v>
      </c>
      <c r="G57" s="54"/>
      <c r="H57" s="54"/>
      <c r="I57" s="54"/>
      <c r="J57" s="54"/>
      <c r="K57" s="54"/>
      <c r="L57" s="54"/>
      <c r="M57" s="54">
        <v>1</v>
      </c>
      <c r="N57" s="54"/>
      <c r="O57" s="54"/>
      <c r="P57" s="54"/>
      <c r="Q57" s="54"/>
      <c r="R57" s="51"/>
      <c r="S57" s="17"/>
      <c r="T57" s="17"/>
      <c r="U57" s="17" t="s">
        <v>51</v>
      </c>
      <c r="V57" s="17"/>
      <c r="W57" s="17"/>
      <c r="X57" s="17"/>
      <c r="Y57" s="17"/>
      <c r="Z57" s="17"/>
      <c r="AA57" s="17"/>
      <c r="AB57" s="17"/>
      <c r="AC57" s="17"/>
      <c r="AD57" s="17"/>
      <c r="AE57" s="34" t="s">
        <v>65</v>
      </c>
      <c r="AF57" s="34"/>
      <c r="AG57" s="34"/>
      <c r="AH57" s="34"/>
      <c r="AI57" s="34"/>
      <c r="AJ57" s="34"/>
      <c r="AK57" s="17"/>
      <c r="AL57" s="17"/>
      <c r="AM57" s="17"/>
      <c r="AN57" s="17"/>
      <c r="AO57" s="17"/>
      <c r="AP57" s="17"/>
      <c r="AQ57" s="17"/>
      <c r="AR57" s="17"/>
      <c r="AS57" s="17"/>
    </row>
    <row r="58" spans="2:45" ht="19.5" customHeight="1">
      <c r="B58" s="49">
        <f>B26</f>
        <v>42</v>
      </c>
      <c r="C58" s="56" t="str">
        <f>IF(B58=0,"",VLOOKUP(B58,Data!S:T,2,FALSE))</f>
        <v>John Chadwick</v>
      </c>
      <c r="D58" s="54"/>
      <c r="E58" s="54">
        <v>0.1</v>
      </c>
      <c r="F58" s="54">
        <v>2</v>
      </c>
      <c r="G58" s="54">
        <v>1</v>
      </c>
      <c r="H58" s="54"/>
      <c r="I58" s="54"/>
      <c r="J58" s="54"/>
      <c r="K58" s="54">
        <v>1</v>
      </c>
      <c r="L58" s="54"/>
      <c r="M58" s="54">
        <v>1</v>
      </c>
      <c r="N58" s="54"/>
      <c r="O58" s="54"/>
      <c r="P58" s="54"/>
      <c r="Q58" s="54"/>
      <c r="R58" s="51"/>
      <c r="S58" s="17"/>
      <c r="T58" s="17"/>
      <c r="U58" s="17"/>
      <c r="V58" s="17"/>
      <c r="W58" s="17"/>
      <c r="X58" s="17"/>
      <c r="Y58" s="17"/>
      <c r="Z58" s="17"/>
      <c r="AA58" s="17"/>
      <c r="AB58" s="17" t="s">
        <v>66</v>
      </c>
      <c r="AC58" s="17"/>
      <c r="AD58" s="17"/>
      <c r="AE58" s="17"/>
      <c r="AH58" s="17"/>
      <c r="AI58" s="17"/>
      <c r="AJ58" s="2" t="s">
        <v>78</v>
      </c>
      <c r="AK58" s="17"/>
      <c r="AL58" s="17"/>
      <c r="AM58" s="17"/>
      <c r="AO58" s="17"/>
      <c r="AP58" s="17"/>
      <c r="AQ58" s="17"/>
      <c r="AR58" s="17"/>
      <c r="AS58" s="17"/>
    </row>
    <row r="59" spans="2:45" ht="19.5" customHeight="1">
      <c r="B59" s="49">
        <f>B27</f>
        <v>37</v>
      </c>
      <c r="C59" s="56" t="str">
        <f>IF(B59=0,"",VLOOKUP(B59,Data!S:T,2,FALSE))</f>
        <v>Doug Dimma</v>
      </c>
      <c r="D59" s="54" t="s">
        <v>424</v>
      </c>
      <c r="E59" s="54">
        <v>0.2</v>
      </c>
      <c r="F59" s="54">
        <v>4</v>
      </c>
      <c r="G59" s="54">
        <v>1</v>
      </c>
      <c r="H59" s="54"/>
      <c r="I59" s="54">
        <v>1</v>
      </c>
      <c r="J59" s="54"/>
      <c r="K59" s="54">
        <v>1</v>
      </c>
      <c r="L59" s="54"/>
      <c r="M59" s="54"/>
      <c r="N59" s="54"/>
      <c r="O59" s="54"/>
      <c r="P59" s="54"/>
      <c r="Q59" s="54"/>
      <c r="R59" s="51" t="s">
        <v>438</v>
      </c>
      <c r="S59" s="17"/>
      <c r="T59" s="17"/>
      <c r="U59" s="17"/>
      <c r="V59" s="17"/>
      <c r="W59" s="17"/>
      <c r="X59" s="17"/>
      <c r="Y59" s="17"/>
      <c r="Z59" s="17"/>
      <c r="AA59" s="17"/>
      <c r="AB59" s="17"/>
      <c r="AC59" s="17"/>
      <c r="AD59" s="17"/>
      <c r="AE59" s="17"/>
      <c r="AH59" s="17"/>
      <c r="AI59" s="17"/>
      <c r="AJ59" s="2"/>
      <c r="AK59" s="17"/>
      <c r="AL59" s="17"/>
      <c r="AM59" s="17"/>
      <c r="AO59" s="17"/>
      <c r="AP59" s="17"/>
      <c r="AQ59" s="17"/>
      <c r="AR59" s="17"/>
      <c r="AS59" s="17"/>
    </row>
    <row r="60" spans="2:45" ht="19.5" customHeight="1">
      <c r="B60" s="52"/>
      <c r="C60" s="56">
        <f>IF(B60=0,"",VLOOKUP(B60,Data!Y:Z,2,FALSE))</f>
      </c>
      <c r="D60" s="54"/>
      <c r="E60" s="54"/>
      <c r="F60" s="54"/>
      <c r="G60" s="54"/>
      <c r="H60" s="54"/>
      <c r="I60" s="54"/>
      <c r="J60" s="54"/>
      <c r="K60" s="54"/>
      <c r="L60" s="54"/>
      <c r="M60" s="54"/>
      <c r="N60" s="54"/>
      <c r="O60" s="54"/>
      <c r="P60" s="54"/>
      <c r="Q60" s="54"/>
      <c r="R60" s="51"/>
      <c r="S60" s="17"/>
      <c r="T60" s="17"/>
      <c r="U60" s="2" t="s">
        <v>52</v>
      </c>
      <c r="V60" s="17"/>
      <c r="W60" s="17"/>
      <c r="X60" s="17"/>
      <c r="Y60" s="17"/>
      <c r="AA60" s="26" t="s">
        <v>67</v>
      </c>
      <c r="AB60" s="14"/>
      <c r="AC60" s="74">
        <f>G28</f>
        <v>2</v>
      </c>
      <c r="AD60" s="17" t="s">
        <v>72</v>
      </c>
      <c r="AE60" s="17"/>
      <c r="AF60" s="14"/>
      <c r="AG60" s="76">
        <f>F28</f>
        <v>33</v>
      </c>
      <c r="AI60" s="26" t="s">
        <v>67</v>
      </c>
      <c r="AJ60" s="14"/>
      <c r="AK60" s="74">
        <f>AC28</f>
        <v>3</v>
      </c>
      <c r="AL60" s="17" t="s">
        <v>72</v>
      </c>
      <c r="AM60" s="17"/>
      <c r="AN60" s="14"/>
      <c r="AO60" s="76">
        <f>AB28</f>
        <v>31</v>
      </c>
      <c r="AP60" s="17"/>
      <c r="AQ60" s="17"/>
      <c r="AR60" s="17"/>
      <c r="AS60" s="17"/>
    </row>
    <row r="61" spans="2:45" ht="19.5" customHeight="1">
      <c r="B61" s="52"/>
      <c r="C61" s="110" t="str">
        <f>(Z3)&amp;E94</f>
        <v>Toronto Maple Leafs Totals</v>
      </c>
      <c r="D61" s="54"/>
      <c r="E61" s="54">
        <v>8.2</v>
      </c>
      <c r="F61" s="54">
        <f aca="true" t="shared" si="2" ref="F61:P61">SUM(F56:F60)</f>
        <v>36</v>
      </c>
      <c r="G61" s="54">
        <f t="shared" si="2"/>
        <v>3</v>
      </c>
      <c r="H61" s="54">
        <f t="shared" si="2"/>
        <v>0</v>
      </c>
      <c r="I61" s="54">
        <f t="shared" si="2"/>
        <v>5</v>
      </c>
      <c r="J61" s="54">
        <f t="shared" si="2"/>
        <v>0</v>
      </c>
      <c r="K61" s="54">
        <f t="shared" si="2"/>
        <v>4</v>
      </c>
      <c r="L61" s="54">
        <f t="shared" si="2"/>
        <v>0</v>
      </c>
      <c r="M61" s="54">
        <f t="shared" si="2"/>
        <v>5</v>
      </c>
      <c r="N61" s="54">
        <f t="shared" si="2"/>
        <v>0</v>
      </c>
      <c r="O61" s="54">
        <f t="shared" si="2"/>
        <v>1</v>
      </c>
      <c r="P61" s="54">
        <f t="shared" si="2"/>
        <v>0</v>
      </c>
      <c r="Q61" s="54"/>
      <c r="R61" s="51"/>
      <c r="S61" s="17"/>
      <c r="T61" s="17"/>
      <c r="Y61" s="17"/>
      <c r="AA61" s="17"/>
      <c r="AC61" s="75"/>
      <c r="AD61" s="2" t="s">
        <v>73</v>
      </c>
      <c r="AE61" s="17"/>
      <c r="AF61" s="13"/>
      <c r="AG61" s="77">
        <f>P28</f>
        <v>0</v>
      </c>
      <c r="AI61" s="17"/>
      <c r="AK61" s="75"/>
      <c r="AL61" s="2" t="s">
        <v>73</v>
      </c>
      <c r="AM61" s="17"/>
      <c r="AN61" s="13"/>
      <c r="AO61" s="77">
        <f>AL28</f>
        <v>4</v>
      </c>
      <c r="AP61" s="17"/>
      <c r="AQ61" s="17"/>
      <c r="AR61" s="17"/>
      <c r="AS61" s="17"/>
    </row>
    <row r="62" spans="2:45" ht="19.5" customHeight="1">
      <c r="B62" s="52">
        <f>X24</f>
        <v>24</v>
      </c>
      <c r="C62" s="56" t="str">
        <f>IF(B62=0,"",VLOOKUP(B62,Data!A:B,2,FALSE))</f>
        <v>Brad Bissell</v>
      </c>
      <c r="D62" s="54" t="s">
        <v>437</v>
      </c>
      <c r="E62" s="54">
        <v>9</v>
      </c>
      <c r="F62" s="54">
        <v>33</v>
      </c>
      <c r="G62" s="54">
        <v>2</v>
      </c>
      <c r="H62" s="54">
        <v>2</v>
      </c>
      <c r="I62" s="54">
        <v>8</v>
      </c>
      <c r="J62" s="54">
        <v>1</v>
      </c>
      <c r="K62" s="54"/>
      <c r="L62" s="54"/>
      <c r="M62" s="54">
        <v>13</v>
      </c>
      <c r="N62" s="54"/>
      <c r="O62" s="54"/>
      <c r="P62" s="54"/>
      <c r="Q62" s="54" t="s">
        <v>438</v>
      </c>
      <c r="R62" s="51" t="s">
        <v>438</v>
      </c>
      <c r="S62" s="17"/>
      <c r="T62" s="17"/>
      <c r="U62" s="36" t="s">
        <v>53</v>
      </c>
      <c r="V62" s="37"/>
      <c r="W62" s="37"/>
      <c r="X62" s="54" t="str">
        <f>IF(SUM(F84:L84)=7,"Y","N")</f>
        <v>Y</v>
      </c>
      <c r="Y62" s="17"/>
      <c r="Z62" s="2" t="s">
        <v>68</v>
      </c>
      <c r="AA62" s="17"/>
      <c r="AB62" s="14"/>
      <c r="AC62" s="92">
        <f>N29</f>
        <v>4</v>
      </c>
      <c r="AD62" s="17" t="s">
        <v>74</v>
      </c>
      <c r="AE62" s="17"/>
      <c r="AF62" s="13"/>
      <c r="AG62" s="77">
        <f>SUM(L28:M28)</f>
        <v>0</v>
      </c>
      <c r="AH62" s="2" t="s">
        <v>68</v>
      </c>
      <c r="AI62" s="17"/>
      <c r="AJ62" s="14"/>
      <c r="AK62" s="94">
        <f>AJ29</f>
        <v>7</v>
      </c>
      <c r="AL62" s="17" t="s">
        <v>74</v>
      </c>
      <c r="AM62" s="17"/>
      <c r="AN62" s="13"/>
      <c r="AO62" s="77">
        <f>SUM(AH28:AI28)</f>
        <v>1</v>
      </c>
      <c r="AP62" s="17"/>
      <c r="AQ62" s="17"/>
      <c r="AR62" s="17"/>
      <c r="AS62" s="17"/>
    </row>
    <row r="63" spans="2:45" ht="19.5" customHeight="1">
      <c r="B63" s="52">
        <f>X25</f>
        <v>0</v>
      </c>
      <c r="C63" s="56">
        <f>IF(B63=0,"",VLOOKUP(B63,Data!A:B,2,FALSE))</f>
      </c>
      <c r="D63" s="54"/>
      <c r="E63" s="54"/>
      <c r="F63" s="54"/>
      <c r="G63" s="54"/>
      <c r="H63" s="54"/>
      <c r="I63" s="54"/>
      <c r="J63" s="54"/>
      <c r="K63" s="54"/>
      <c r="L63" s="54"/>
      <c r="M63" s="54"/>
      <c r="N63" s="54"/>
      <c r="O63" s="54"/>
      <c r="P63" s="54"/>
      <c r="Q63" s="54"/>
      <c r="R63" s="51"/>
      <c r="S63" s="17"/>
      <c r="T63" s="17"/>
      <c r="U63" s="36" t="s">
        <v>54</v>
      </c>
      <c r="V63" s="37"/>
      <c r="W63" s="37"/>
      <c r="X63" s="86"/>
      <c r="Y63" s="17"/>
      <c r="Z63" s="17"/>
      <c r="AA63" s="17"/>
      <c r="AC63" s="75"/>
      <c r="AD63" s="17" t="s">
        <v>75</v>
      </c>
      <c r="AE63" s="17"/>
      <c r="AG63" s="78"/>
      <c r="AI63" s="17"/>
      <c r="AK63" s="75"/>
      <c r="AL63" s="17" t="s">
        <v>75</v>
      </c>
      <c r="AM63" s="17"/>
      <c r="AO63" s="78"/>
      <c r="AP63" s="17"/>
      <c r="AQ63" s="17"/>
      <c r="AR63" s="17"/>
      <c r="AS63" s="17"/>
    </row>
    <row r="64" spans="2:45" ht="19.5" customHeight="1">
      <c r="B64" s="52">
        <f>X27</f>
        <v>0</v>
      </c>
      <c r="C64" s="56">
        <f>IF(B64=0,"",VLOOKUP(B64,Data!A:B,2,FALSE))</f>
      </c>
      <c r="D64" s="54"/>
      <c r="E64" s="54"/>
      <c r="F64" s="54"/>
      <c r="G64" s="54"/>
      <c r="H64" s="54"/>
      <c r="I64" s="54"/>
      <c r="J64" s="54"/>
      <c r="K64" s="54"/>
      <c r="L64" s="54"/>
      <c r="M64" s="54"/>
      <c r="N64" s="54"/>
      <c r="O64" s="54"/>
      <c r="P64" s="54"/>
      <c r="Q64" s="54"/>
      <c r="R64" s="51"/>
      <c r="S64" s="17"/>
      <c r="T64" s="17"/>
      <c r="V64" s="37"/>
      <c r="W64" s="37"/>
      <c r="X64" s="37"/>
      <c r="Y64" s="17"/>
      <c r="Z64" s="17" t="s">
        <v>69</v>
      </c>
      <c r="AA64" s="17"/>
      <c r="AC64" s="75"/>
      <c r="AD64" s="35" t="s">
        <v>76</v>
      </c>
      <c r="AE64" s="17"/>
      <c r="AG64" s="78"/>
      <c r="AH64" s="17" t="s">
        <v>69</v>
      </c>
      <c r="AI64" s="17"/>
      <c r="AK64" s="75"/>
      <c r="AL64" s="35" t="s">
        <v>76</v>
      </c>
      <c r="AM64" s="17"/>
      <c r="AO64" s="78"/>
      <c r="AP64" s="17"/>
      <c r="AQ64" s="17"/>
      <c r="AR64" s="17"/>
      <c r="AS64" s="17"/>
    </row>
    <row r="65" spans="2:41" ht="19.5" customHeight="1">
      <c r="B65" s="52"/>
      <c r="C65" s="56">
        <f>IF(B65=0,"",VLOOKUP(B65,Data!A:B,2,FALSE))</f>
      </c>
      <c r="D65" s="54"/>
      <c r="E65" s="54"/>
      <c r="F65" s="54"/>
      <c r="G65" s="54"/>
      <c r="H65" s="54"/>
      <c r="I65" s="54"/>
      <c r="J65" s="54"/>
      <c r="K65" s="54"/>
      <c r="L65" s="54"/>
      <c r="M65" s="54"/>
      <c r="N65" s="54"/>
      <c r="O65" s="54"/>
      <c r="P65" s="54"/>
      <c r="Q65" s="54"/>
      <c r="R65" s="51"/>
      <c r="U65" s="38" t="s">
        <v>55</v>
      </c>
      <c r="V65" s="37"/>
      <c r="W65" s="37"/>
      <c r="X65" s="54" t="str">
        <f>IF(SUM(F83:L83)=7,"Y","N")</f>
        <v>Y</v>
      </c>
      <c r="Z65" s="17" t="s">
        <v>70</v>
      </c>
      <c r="AA65" s="17"/>
      <c r="AB65" s="14"/>
      <c r="AC65" s="74">
        <f>AP28</f>
        <v>27</v>
      </c>
      <c r="AD65" s="35" t="s">
        <v>77</v>
      </c>
      <c r="AE65" s="17"/>
      <c r="AF65" s="14"/>
      <c r="AG65" s="76">
        <f>Q28</f>
        <v>0</v>
      </c>
      <c r="AH65" s="17" t="s">
        <v>70</v>
      </c>
      <c r="AI65" s="17"/>
      <c r="AJ65" s="14"/>
      <c r="AK65" s="74">
        <f>T28</f>
        <v>26</v>
      </c>
      <c r="AL65" s="35" t="s">
        <v>77</v>
      </c>
      <c r="AM65" s="17"/>
      <c r="AN65" s="14"/>
      <c r="AO65" s="76">
        <f>AM28</f>
        <v>0</v>
      </c>
    </row>
    <row r="66" spans="2:41" ht="19.5" customHeight="1">
      <c r="B66" s="52"/>
      <c r="C66" s="56"/>
      <c r="D66" s="60"/>
      <c r="E66" s="60"/>
      <c r="F66" s="60"/>
      <c r="G66" s="60"/>
      <c r="H66" s="60"/>
      <c r="I66" s="60"/>
      <c r="J66" s="60"/>
      <c r="K66" s="60"/>
      <c r="L66" s="60"/>
      <c r="M66" s="60"/>
      <c r="N66" s="60"/>
      <c r="O66" s="60"/>
      <c r="P66" s="60"/>
      <c r="Q66" s="60"/>
      <c r="R66" s="57"/>
      <c r="U66" s="36" t="s">
        <v>56</v>
      </c>
      <c r="V66" s="37"/>
      <c r="W66" s="37"/>
      <c r="X66" s="86"/>
      <c r="AC66" s="75"/>
      <c r="AG66" s="78"/>
      <c r="AK66" s="75"/>
      <c r="AO66" s="78"/>
    </row>
    <row r="67" spans="2:41" ht="19.5" customHeight="1" thickBot="1">
      <c r="B67" s="58"/>
      <c r="C67" s="87" t="str">
        <f>(AG3)&amp;E94</f>
        <v>Barrie Baycats Totals</v>
      </c>
      <c r="D67" s="72"/>
      <c r="E67" s="72"/>
      <c r="F67" s="72">
        <f aca="true" t="shared" si="3" ref="F67:P67">SUM(F62:F66)</f>
        <v>33</v>
      </c>
      <c r="G67" s="72">
        <f t="shared" si="3"/>
        <v>2</v>
      </c>
      <c r="H67" s="72">
        <f t="shared" si="3"/>
        <v>2</v>
      </c>
      <c r="I67" s="72">
        <f t="shared" si="3"/>
        <v>8</v>
      </c>
      <c r="J67" s="72">
        <f t="shared" si="3"/>
        <v>1</v>
      </c>
      <c r="K67" s="72">
        <f t="shared" si="3"/>
        <v>0</v>
      </c>
      <c r="L67" s="72">
        <f t="shared" si="3"/>
        <v>0</v>
      </c>
      <c r="M67" s="72">
        <f t="shared" si="3"/>
        <v>13</v>
      </c>
      <c r="N67" s="72">
        <f t="shared" si="3"/>
        <v>0</v>
      </c>
      <c r="O67" s="72">
        <f t="shared" si="3"/>
        <v>0</v>
      </c>
      <c r="P67" s="72">
        <f t="shared" si="3"/>
        <v>0</v>
      </c>
      <c r="Q67" s="72"/>
      <c r="R67" s="73"/>
      <c r="V67" s="37"/>
      <c r="W67" s="37"/>
      <c r="X67" s="37"/>
      <c r="AA67" t="s">
        <v>71</v>
      </c>
      <c r="AB67" s="14"/>
      <c r="AC67" s="74">
        <f>SUM(AC60:AC65)</f>
        <v>33</v>
      </c>
      <c r="AE67" t="s">
        <v>71</v>
      </c>
      <c r="AF67" s="14"/>
      <c r="AG67" s="76">
        <f>SUM(AG60:AG65)</f>
        <v>33</v>
      </c>
      <c r="AI67" t="s">
        <v>71</v>
      </c>
      <c r="AJ67" s="14"/>
      <c r="AK67" s="74">
        <f>SUM(AK60:AK65)</f>
        <v>36</v>
      </c>
      <c r="AM67" t="s">
        <v>71</v>
      </c>
      <c r="AN67" s="14"/>
      <c r="AO67" s="76">
        <f>SUM(AO60:AO65)</f>
        <v>36</v>
      </c>
    </row>
    <row r="68" spans="28:36" ht="13.5" thickTop="1">
      <c r="AB68" t="s">
        <v>79</v>
      </c>
      <c r="AJ68" t="s">
        <v>79</v>
      </c>
    </row>
    <row r="73" ht="12.75">
      <c r="C73" t="s">
        <v>82</v>
      </c>
    </row>
    <row r="74" ht="13.5" thickBot="1"/>
    <row r="75" spans="2:14" ht="14.25" thickBot="1" thickTop="1">
      <c r="B75" s="30"/>
      <c r="C75" s="23" t="s">
        <v>35</v>
      </c>
      <c r="D75" s="23" t="s">
        <v>36</v>
      </c>
      <c r="E75" s="23" t="s">
        <v>37</v>
      </c>
      <c r="F75" s="23" t="s">
        <v>38</v>
      </c>
      <c r="G75" s="23" t="s">
        <v>6</v>
      </c>
      <c r="H75" s="23" t="s">
        <v>39</v>
      </c>
      <c r="I75" s="23" t="s">
        <v>7</v>
      </c>
      <c r="J75" s="23" t="s">
        <v>10</v>
      </c>
      <c r="K75" s="23" t="s">
        <v>40</v>
      </c>
      <c r="L75" s="23" t="s">
        <v>41</v>
      </c>
      <c r="M75" s="23" t="s">
        <v>17</v>
      </c>
      <c r="N75" s="23" t="s">
        <v>42</v>
      </c>
    </row>
    <row r="76" spans="3:14" ht="13.5" thickTop="1">
      <c r="C76" t="s">
        <v>83</v>
      </c>
      <c r="E76">
        <f>SUM(E56:E60)</f>
        <v>7.499999999999999</v>
      </c>
      <c r="F76">
        <f aca="true" t="shared" si="4" ref="F76:N76">SUM(F56:F60)</f>
        <v>36</v>
      </c>
      <c r="G76">
        <f t="shared" si="4"/>
        <v>3</v>
      </c>
      <c r="H76">
        <f t="shared" si="4"/>
        <v>0</v>
      </c>
      <c r="I76">
        <f t="shared" si="4"/>
        <v>5</v>
      </c>
      <c r="J76">
        <f t="shared" si="4"/>
        <v>0</v>
      </c>
      <c r="K76">
        <f t="shared" si="4"/>
        <v>4</v>
      </c>
      <c r="L76">
        <f t="shared" si="4"/>
        <v>0</v>
      </c>
      <c r="M76">
        <f t="shared" si="4"/>
        <v>5</v>
      </c>
      <c r="N76">
        <f t="shared" si="4"/>
        <v>0</v>
      </c>
    </row>
    <row r="77" spans="3:14" ht="13.5" thickBot="1">
      <c r="C77" t="s">
        <v>84</v>
      </c>
      <c r="E77">
        <f>SUM(E62:E66)</f>
        <v>9</v>
      </c>
      <c r="F77">
        <f aca="true" t="shared" si="5" ref="F77:M77">SUM(F62:F66)</f>
        <v>33</v>
      </c>
      <c r="G77">
        <f t="shared" si="5"/>
        <v>2</v>
      </c>
      <c r="H77">
        <f t="shared" si="5"/>
        <v>2</v>
      </c>
      <c r="I77">
        <f t="shared" si="5"/>
        <v>8</v>
      </c>
      <c r="J77">
        <f t="shared" si="5"/>
        <v>1</v>
      </c>
      <c r="K77">
        <f t="shared" si="5"/>
        <v>0</v>
      </c>
      <c r="L77">
        <f t="shared" si="5"/>
        <v>0</v>
      </c>
      <c r="M77">
        <f t="shared" si="5"/>
        <v>13</v>
      </c>
      <c r="N77">
        <f>SUM(N62:N66)</f>
        <v>0</v>
      </c>
    </row>
    <row r="78" spans="6:12" ht="14.25" thickBot="1" thickTop="1">
      <c r="F78" s="23" t="s">
        <v>38</v>
      </c>
      <c r="G78" s="23" t="s">
        <v>6</v>
      </c>
      <c r="H78" s="23" t="s">
        <v>7</v>
      </c>
      <c r="I78" s="23" t="s">
        <v>10</v>
      </c>
      <c r="J78" s="23" t="s">
        <v>40</v>
      </c>
      <c r="K78" s="23" t="s">
        <v>17</v>
      </c>
      <c r="L78" s="23" t="s">
        <v>42</v>
      </c>
    </row>
    <row r="79" spans="3:12" ht="13.5" thickTop="1">
      <c r="C79" s="39" t="s">
        <v>85</v>
      </c>
      <c r="F79" t="str">
        <f>IF(F76=AA28,"OK","NO")</f>
        <v>OK</v>
      </c>
      <c r="G79" t="str">
        <f>IF(G76=AC28,"OK","NO")</f>
        <v>OK</v>
      </c>
      <c r="H79" t="str">
        <f>IF(I76=AD28,"OK","NO")</f>
        <v>OK</v>
      </c>
      <c r="I79" t="str">
        <f>IF(J76=AG28,"OK","NO")</f>
        <v>OK</v>
      </c>
      <c r="J79" t="str">
        <f>IF(K76=AL28,"OK","NO")</f>
        <v>OK</v>
      </c>
      <c r="K79" t="str">
        <f>IF(M76=AN28,"OK","NO")</f>
        <v>OK</v>
      </c>
      <c r="L79" t="str">
        <f>IF(N76=AM28,"OK","NO")</f>
        <v>OK</v>
      </c>
    </row>
    <row r="80" spans="3:12" ht="12.75">
      <c r="C80" s="39" t="s">
        <v>86</v>
      </c>
      <c r="F80" t="str">
        <f>IF(F77=E28,"OK","NO")</f>
        <v>OK</v>
      </c>
      <c r="G80" t="str">
        <f>IF(G77=G28,"OK","NO")</f>
        <v>OK</v>
      </c>
      <c r="H80" t="str">
        <f>IF(I77=H28,"OK","NO")</f>
        <v>OK</v>
      </c>
      <c r="I80" t="str">
        <f>IF(J77=K28,"OK","NO")</f>
        <v>OK</v>
      </c>
      <c r="J80" t="str">
        <f>IF(K77=P28,"OK","NO")</f>
        <v>OK</v>
      </c>
      <c r="K80" t="str">
        <f>IF(M77=R28,"OK","NO")</f>
        <v>OK</v>
      </c>
      <c r="L80" t="str">
        <f>IF(N77=Q28,"OK","NO")</f>
        <v>OK</v>
      </c>
    </row>
    <row r="82" spans="6:20" ht="12.75">
      <c r="F82" s="40" t="s">
        <v>38</v>
      </c>
      <c r="G82" s="40" t="s">
        <v>6</v>
      </c>
      <c r="H82" s="40" t="s">
        <v>7</v>
      </c>
      <c r="I82" s="40" t="s">
        <v>10</v>
      </c>
      <c r="J82" s="40" t="s">
        <v>40</v>
      </c>
      <c r="K82" s="40" t="s">
        <v>17</v>
      </c>
      <c r="L82" s="40" t="s">
        <v>42</v>
      </c>
      <c r="M82" s="40" t="s">
        <v>91</v>
      </c>
      <c r="N82" s="40" t="s">
        <v>92</v>
      </c>
      <c r="O82" s="40" t="s">
        <v>104</v>
      </c>
      <c r="P82" s="40" t="s">
        <v>105</v>
      </c>
      <c r="Q82" s="40"/>
      <c r="R82" s="40"/>
      <c r="S82" s="40"/>
      <c r="T82" s="40"/>
    </row>
    <row r="83" spans="6:16" ht="12.75">
      <c r="F83" s="40">
        <f>IF(F79="OK",1,"")</f>
        <v>1</v>
      </c>
      <c r="G83" s="40">
        <f aca="true" t="shared" si="6" ref="G83:N84">IF(G79="OK",1,"")</f>
        <v>1</v>
      </c>
      <c r="H83" s="40">
        <f t="shared" si="6"/>
        <v>1</v>
      </c>
      <c r="I83" s="40">
        <f t="shared" si="6"/>
        <v>1</v>
      </c>
      <c r="J83" s="40">
        <f t="shared" si="6"/>
        <v>1</v>
      </c>
      <c r="K83" s="40">
        <f t="shared" si="6"/>
        <v>1</v>
      </c>
      <c r="L83" s="40">
        <f t="shared" si="6"/>
        <v>1</v>
      </c>
      <c r="M83" s="40">
        <f>IF(D87="OK",1,"")</f>
        <v>1</v>
      </c>
      <c r="N83" s="40">
        <f>IF(D88="OK",1,"")</f>
        <v>1</v>
      </c>
      <c r="O83" s="40">
        <f>IF(D91="OK",1,"")</f>
        <v>1</v>
      </c>
      <c r="P83" s="40">
        <f>IF(D92="OK",1,"")</f>
        <v>1</v>
      </c>
    </row>
    <row r="84" spans="6:14" ht="12.75">
      <c r="F84" s="40">
        <f>IF(F80="OK",1,"")</f>
        <v>1</v>
      </c>
      <c r="G84" s="40">
        <f t="shared" si="6"/>
        <v>1</v>
      </c>
      <c r="H84" s="40">
        <f t="shared" si="6"/>
        <v>1</v>
      </c>
      <c r="I84" s="40">
        <f t="shared" si="6"/>
        <v>1</v>
      </c>
      <c r="J84" s="40">
        <f t="shared" si="6"/>
        <v>1</v>
      </c>
      <c r="K84" s="40">
        <f t="shared" si="6"/>
        <v>1</v>
      </c>
      <c r="L84" s="40">
        <f t="shared" si="6"/>
        <v>1</v>
      </c>
      <c r="M84" s="40">
        <f t="shared" si="6"/>
      </c>
      <c r="N84" s="40">
        <f t="shared" si="6"/>
      </c>
    </row>
    <row r="85" ht="12.75">
      <c r="C85" t="s">
        <v>87</v>
      </c>
    </row>
    <row r="86" ht="12.75">
      <c r="C86" t="s">
        <v>88</v>
      </c>
    </row>
    <row r="87" spans="3:4" ht="12.75">
      <c r="C87" t="s">
        <v>89</v>
      </c>
      <c r="D87" s="40" t="str">
        <f>IF(Q40=G76,"OK","NO")</f>
        <v>OK</v>
      </c>
    </row>
    <row r="88" spans="3:4" ht="12.75">
      <c r="C88" t="s">
        <v>90</v>
      </c>
      <c r="D88" s="40" t="str">
        <f>IF(Q39=G77,"OK","NO")</f>
        <v>OK</v>
      </c>
    </row>
    <row r="90" ht="12.75">
      <c r="C90" t="s">
        <v>93</v>
      </c>
    </row>
    <row r="91" spans="3:4" ht="12.75">
      <c r="C91" t="s">
        <v>94</v>
      </c>
      <c r="D91" s="40" t="str">
        <f>IF(AC67=AG67,"OK","NO")</f>
        <v>OK</v>
      </c>
    </row>
    <row r="92" spans="3:4" ht="12.75">
      <c r="C92" t="s">
        <v>84</v>
      </c>
      <c r="D92" s="40" t="str">
        <f>IF(AK67=AO67,"OK","NO")</f>
        <v>OK</v>
      </c>
    </row>
    <row r="94" ht="12.75">
      <c r="E94" s="39" t="s">
        <v>343</v>
      </c>
    </row>
  </sheetData>
  <sheetProtection/>
  <mergeCells count="8">
    <mergeCell ref="AA55:AN55"/>
    <mergeCell ref="K32:M33"/>
    <mergeCell ref="B34:C35"/>
    <mergeCell ref="K34:N35"/>
    <mergeCell ref="E3:H3"/>
    <mergeCell ref="AG32:AI33"/>
    <mergeCell ref="X34:Y35"/>
    <mergeCell ref="AG34:AJ35"/>
  </mergeCells>
  <printOptions horizontalCentered="1" verticalCentered="1"/>
  <pageMargins left="0" right="0" top="0.1968503937007874" bottom="0.11811023622047245" header="0.5118110236220472" footer="0.5118110236220472"/>
  <pageSetup horizontalDpi="300" verticalDpi="300" orientation="landscape" paperSize="5" scale="54" r:id="rId1"/>
</worksheet>
</file>

<file path=xl/worksheets/sheet2.xml><?xml version="1.0" encoding="utf-8"?>
<worksheet xmlns="http://schemas.openxmlformats.org/spreadsheetml/2006/main" xmlns:r="http://schemas.openxmlformats.org/officeDocument/2006/relationships">
  <dimension ref="A1:AD47"/>
  <sheetViews>
    <sheetView zoomScalePageLayoutView="0" workbookViewId="0" topLeftCell="A1">
      <selection activeCell="S3" sqref="S3:U25"/>
    </sheetView>
  </sheetViews>
  <sheetFormatPr defaultColWidth="9.140625" defaultRowHeight="12.75"/>
  <cols>
    <col min="1" max="1" width="9.140625" style="40" customWidth="1"/>
    <col min="4" max="4" width="9.140625" style="40" hidden="1" customWidth="1"/>
    <col min="5" max="6" width="9.140625" style="0" hidden="1" customWidth="1"/>
    <col min="7" max="7" width="9.140625" style="40" hidden="1" customWidth="1"/>
    <col min="8" max="9" width="9.140625" style="0" hidden="1" customWidth="1"/>
    <col min="10" max="10" width="9.140625" style="40" hidden="1" customWidth="1"/>
    <col min="11" max="18" width="9.140625" style="0" hidden="1" customWidth="1"/>
    <col min="22" max="25" width="9.140625" style="0" hidden="1" customWidth="1"/>
    <col min="26" max="26" width="18.140625" style="0" hidden="1" customWidth="1"/>
    <col min="27" max="30" width="0" style="0" hidden="1" customWidth="1"/>
  </cols>
  <sheetData>
    <row r="1" spans="1:27" ht="12.75">
      <c r="A1" s="40" t="s">
        <v>107</v>
      </c>
      <c r="D1" s="40" t="s">
        <v>114</v>
      </c>
      <c r="G1" s="40" t="s">
        <v>115</v>
      </c>
      <c r="J1" s="40" t="s">
        <v>146</v>
      </c>
      <c r="M1" t="s">
        <v>160</v>
      </c>
      <c r="P1" t="s">
        <v>202</v>
      </c>
      <c r="S1" s="39" t="s">
        <v>203</v>
      </c>
      <c r="V1" t="s">
        <v>204</v>
      </c>
      <c r="Y1" t="s">
        <v>205</v>
      </c>
      <c r="AA1" t="s">
        <v>206</v>
      </c>
    </row>
    <row r="2" spans="1:8" ht="12.75">
      <c r="A2" s="99"/>
      <c r="D2" s="82">
        <v>2</v>
      </c>
      <c r="E2" s="83" t="s">
        <v>401</v>
      </c>
      <c r="G2" s="40">
        <v>2</v>
      </c>
      <c r="H2" t="s">
        <v>414</v>
      </c>
    </row>
    <row r="3" spans="1:28" ht="12.75">
      <c r="A3" s="99">
        <v>2</v>
      </c>
      <c r="B3" s="100" t="s">
        <v>256</v>
      </c>
      <c r="C3" s="100"/>
      <c r="D3" s="82">
        <v>4</v>
      </c>
      <c r="E3" s="84" t="s">
        <v>99</v>
      </c>
      <c r="G3" s="40">
        <v>3</v>
      </c>
      <c r="H3" t="s">
        <v>128</v>
      </c>
      <c r="J3" s="90">
        <v>2</v>
      </c>
      <c r="K3" t="s">
        <v>252</v>
      </c>
      <c r="M3" s="100"/>
      <c r="N3" t="s">
        <v>302</v>
      </c>
      <c r="P3">
        <v>5</v>
      </c>
      <c r="Q3" t="s">
        <v>247</v>
      </c>
      <c r="S3">
        <v>4</v>
      </c>
      <c r="T3" s="102" t="s">
        <v>305</v>
      </c>
      <c r="V3">
        <v>6</v>
      </c>
      <c r="W3" t="s">
        <v>207</v>
      </c>
      <c r="Y3" s="100">
        <v>2</v>
      </c>
      <c r="Z3" s="101" t="s">
        <v>422</v>
      </c>
      <c r="AA3">
        <v>3</v>
      </c>
      <c r="AB3" s="100" t="s">
        <v>217</v>
      </c>
    </row>
    <row r="4" spans="1:28" ht="12.75">
      <c r="A4" s="99">
        <v>5</v>
      </c>
      <c r="B4" s="102" t="s">
        <v>351</v>
      </c>
      <c r="C4" s="100"/>
      <c r="D4" s="40">
        <v>6</v>
      </c>
      <c r="E4" s="100" t="s">
        <v>95</v>
      </c>
      <c r="G4" s="40">
        <v>5</v>
      </c>
      <c r="H4" t="s">
        <v>417</v>
      </c>
      <c r="J4" s="90">
        <v>3</v>
      </c>
      <c r="K4" t="s">
        <v>248</v>
      </c>
      <c r="M4" s="100">
        <v>15</v>
      </c>
      <c r="N4" s="39" t="s">
        <v>199</v>
      </c>
      <c r="P4">
        <v>6</v>
      </c>
      <c r="Q4" t="s">
        <v>383</v>
      </c>
      <c r="S4">
        <v>5</v>
      </c>
      <c r="T4" s="100" t="s">
        <v>373</v>
      </c>
      <c r="V4">
        <v>9</v>
      </c>
      <c r="W4" t="s">
        <v>209</v>
      </c>
      <c r="Y4" s="100">
        <v>6</v>
      </c>
      <c r="Z4" s="100" t="s">
        <v>236</v>
      </c>
      <c r="AA4">
        <v>4</v>
      </c>
      <c r="AB4" s="100" t="s">
        <v>337</v>
      </c>
    </row>
    <row r="5" spans="1:28" ht="12.75">
      <c r="A5" s="99">
        <v>6</v>
      </c>
      <c r="B5" s="84" t="s">
        <v>296</v>
      </c>
      <c r="C5" s="100"/>
      <c r="D5" s="40">
        <v>9</v>
      </c>
      <c r="E5" s="84" t="s">
        <v>261</v>
      </c>
      <c r="G5" s="40">
        <v>7</v>
      </c>
      <c r="H5" t="s">
        <v>134</v>
      </c>
      <c r="J5" s="90">
        <v>9</v>
      </c>
      <c r="K5" s="39" t="s">
        <v>265</v>
      </c>
      <c r="M5" s="100"/>
      <c r="N5" s="39" t="s">
        <v>194</v>
      </c>
      <c r="P5">
        <v>7</v>
      </c>
      <c r="Q5" t="s">
        <v>177</v>
      </c>
      <c r="S5">
        <v>7</v>
      </c>
      <c r="T5" s="100" t="s">
        <v>238</v>
      </c>
      <c r="V5">
        <v>11</v>
      </c>
      <c r="W5" t="s">
        <v>211</v>
      </c>
      <c r="Y5" s="100">
        <v>8</v>
      </c>
      <c r="Z5" s="100" t="s">
        <v>352</v>
      </c>
      <c r="AA5">
        <v>5</v>
      </c>
      <c r="AB5" s="101" t="s">
        <v>427</v>
      </c>
    </row>
    <row r="6" spans="1:28" ht="12.75">
      <c r="A6" s="99">
        <v>7</v>
      </c>
      <c r="B6" s="100" t="s">
        <v>109</v>
      </c>
      <c r="C6" s="100"/>
      <c r="D6" s="40">
        <v>10</v>
      </c>
      <c r="E6" s="84" t="s">
        <v>260</v>
      </c>
      <c r="G6" s="40">
        <v>8</v>
      </c>
      <c r="H6" t="s">
        <v>131</v>
      </c>
      <c r="J6" s="40">
        <v>5</v>
      </c>
      <c r="K6" t="s">
        <v>156</v>
      </c>
      <c r="M6" s="100"/>
      <c r="N6" t="s">
        <v>172</v>
      </c>
      <c r="P6">
        <v>11</v>
      </c>
      <c r="Q6" s="39" t="s">
        <v>392</v>
      </c>
      <c r="S6">
        <v>8</v>
      </c>
      <c r="T6" s="100" t="s">
        <v>129</v>
      </c>
      <c r="V6">
        <v>14</v>
      </c>
      <c r="W6" t="s">
        <v>213</v>
      </c>
      <c r="Y6" s="100">
        <v>11</v>
      </c>
      <c r="Z6" s="101" t="s">
        <v>263</v>
      </c>
      <c r="AA6">
        <v>7</v>
      </c>
      <c r="AB6" s="100" t="s">
        <v>426</v>
      </c>
    </row>
    <row r="7" spans="1:28" ht="12.75">
      <c r="A7" s="99">
        <v>8</v>
      </c>
      <c r="B7" s="100" t="s">
        <v>347</v>
      </c>
      <c r="C7" s="100"/>
      <c r="D7" s="40">
        <v>11</v>
      </c>
      <c r="E7" s="84" t="s">
        <v>406</v>
      </c>
      <c r="G7" s="40">
        <v>11</v>
      </c>
      <c r="H7" t="s">
        <v>346</v>
      </c>
      <c r="J7" s="90">
        <v>6</v>
      </c>
      <c r="K7" t="s">
        <v>211</v>
      </c>
      <c r="M7" s="100"/>
      <c r="N7" t="s">
        <v>195</v>
      </c>
      <c r="P7">
        <v>12</v>
      </c>
      <c r="Q7" t="s">
        <v>379</v>
      </c>
      <c r="S7">
        <v>9</v>
      </c>
      <c r="T7" s="100" t="s">
        <v>239</v>
      </c>
      <c r="V7">
        <v>18</v>
      </c>
      <c r="W7" t="s">
        <v>216</v>
      </c>
      <c r="Y7" s="100">
        <v>12</v>
      </c>
      <c r="Z7" s="100" t="s">
        <v>228</v>
      </c>
      <c r="AA7">
        <v>8</v>
      </c>
      <c r="AB7" s="100" t="s">
        <v>212</v>
      </c>
    </row>
    <row r="8" spans="1:28" ht="12.75">
      <c r="A8" s="99">
        <v>9</v>
      </c>
      <c r="B8" s="100" t="s">
        <v>102</v>
      </c>
      <c r="C8" s="100"/>
      <c r="D8" s="40">
        <v>12</v>
      </c>
      <c r="E8" s="84" t="s">
        <v>118</v>
      </c>
      <c r="G8" s="40">
        <v>13</v>
      </c>
      <c r="H8" t="s">
        <v>345</v>
      </c>
      <c r="J8" s="40">
        <v>8</v>
      </c>
      <c r="K8" t="s">
        <v>249</v>
      </c>
      <c r="M8" s="100">
        <v>44</v>
      </c>
      <c r="N8" t="s">
        <v>304</v>
      </c>
      <c r="P8">
        <v>14</v>
      </c>
      <c r="Q8" t="s">
        <v>385</v>
      </c>
      <c r="S8">
        <v>11</v>
      </c>
      <c r="T8" s="100" t="s">
        <v>271</v>
      </c>
      <c r="V8">
        <v>20</v>
      </c>
      <c r="W8" t="s">
        <v>218</v>
      </c>
      <c r="Y8" s="100">
        <v>13</v>
      </c>
      <c r="Z8" s="101" t="s">
        <v>353</v>
      </c>
      <c r="AA8">
        <v>9</v>
      </c>
      <c r="AB8" s="100" t="s">
        <v>214</v>
      </c>
    </row>
    <row r="9" spans="1:28" ht="12.75">
      <c r="A9" s="99">
        <v>10</v>
      </c>
      <c r="B9" s="100" t="s">
        <v>257</v>
      </c>
      <c r="C9" s="100"/>
      <c r="D9" s="40">
        <v>13</v>
      </c>
      <c r="E9" s="84" t="s">
        <v>264</v>
      </c>
      <c r="G9" s="40">
        <v>14</v>
      </c>
      <c r="H9" t="s">
        <v>137</v>
      </c>
      <c r="J9" s="90"/>
      <c r="K9" t="s">
        <v>331</v>
      </c>
      <c r="M9" s="100"/>
      <c r="N9" t="s">
        <v>168</v>
      </c>
      <c r="P9">
        <v>15</v>
      </c>
      <c r="Q9" t="s">
        <v>388</v>
      </c>
      <c r="S9">
        <v>15</v>
      </c>
      <c r="T9" s="100" t="s">
        <v>274</v>
      </c>
      <c r="V9">
        <v>24</v>
      </c>
      <c r="W9" t="s">
        <v>220</v>
      </c>
      <c r="Y9" s="100">
        <v>14</v>
      </c>
      <c r="Z9" s="100" t="s">
        <v>354</v>
      </c>
      <c r="AA9">
        <v>10</v>
      </c>
      <c r="AB9" s="100" t="s">
        <v>338</v>
      </c>
    </row>
    <row r="10" spans="1:28" ht="12.75">
      <c r="A10" s="99">
        <v>11</v>
      </c>
      <c r="B10" s="101" t="s">
        <v>349</v>
      </c>
      <c r="C10" s="100"/>
      <c r="D10" s="82">
        <v>14</v>
      </c>
      <c r="E10" s="104" t="s">
        <v>100</v>
      </c>
      <c r="G10" s="40">
        <v>15</v>
      </c>
      <c r="H10" t="s">
        <v>142</v>
      </c>
      <c r="J10" s="90">
        <v>10</v>
      </c>
      <c r="K10" t="s">
        <v>147</v>
      </c>
      <c r="M10" s="100"/>
      <c r="N10" t="s">
        <v>163</v>
      </c>
      <c r="P10">
        <v>18</v>
      </c>
      <c r="Q10" t="s">
        <v>380</v>
      </c>
      <c r="S10">
        <v>16</v>
      </c>
      <c r="T10" s="100" t="s">
        <v>371</v>
      </c>
      <c r="V10">
        <v>27</v>
      </c>
      <c r="W10" t="s">
        <v>222</v>
      </c>
      <c r="Y10" s="100">
        <v>15</v>
      </c>
      <c r="Z10" s="101" t="s">
        <v>267</v>
      </c>
      <c r="AA10">
        <v>11</v>
      </c>
      <c r="AB10" s="102" t="s">
        <v>339</v>
      </c>
    </row>
    <row r="11" spans="1:30" ht="12.75">
      <c r="A11" s="99">
        <v>15</v>
      </c>
      <c r="B11" s="100" t="s">
        <v>374</v>
      </c>
      <c r="C11" s="100"/>
      <c r="D11" s="40">
        <v>16</v>
      </c>
      <c r="E11" s="84" t="s">
        <v>407</v>
      </c>
      <c r="G11" s="40">
        <v>17</v>
      </c>
      <c r="H11" t="s">
        <v>123</v>
      </c>
      <c r="J11" s="40">
        <v>11</v>
      </c>
      <c r="K11" t="s">
        <v>250</v>
      </c>
      <c r="M11" s="100">
        <v>6</v>
      </c>
      <c r="N11" t="s">
        <v>201</v>
      </c>
      <c r="P11">
        <v>19</v>
      </c>
      <c r="Q11" t="s">
        <v>384</v>
      </c>
      <c r="S11">
        <v>19</v>
      </c>
      <c r="T11" s="100" t="s">
        <v>224</v>
      </c>
      <c r="V11">
        <v>33</v>
      </c>
      <c r="W11" t="s">
        <v>223</v>
      </c>
      <c r="Y11" s="100">
        <v>19</v>
      </c>
      <c r="Z11" s="102" t="s">
        <v>355</v>
      </c>
      <c r="AA11">
        <v>12</v>
      </c>
      <c r="AB11" s="100" t="s">
        <v>268</v>
      </c>
      <c r="AD11" t="s">
        <v>425</v>
      </c>
    </row>
    <row r="12" spans="1:28" ht="12.75">
      <c r="A12" s="99">
        <v>16</v>
      </c>
      <c r="B12" s="100" t="s">
        <v>326</v>
      </c>
      <c r="C12" s="100"/>
      <c r="D12" s="40">
        <v>17</v>
      </c>
      <c r="E12" s="84" t="s">
        <v>270</v>
      </c>
      <c r="G12" s="40">
        <v>18</v>
      </c>
      <c r="H12" t="s">
        <v>418</v>
      </c>
      <c r="J12" s="90">
        <v>12</v>
      </c>
      <c r="K12" t="s">
        <v>159</v>
      </c>
      <c r="M12" s="100"/>
      <c r="N12" t="s">
        <v>309</v>
      </c>
      <c r="P12">
        <v>22</v>
      </c>
      <c r="Q12" t="s">
        <v>382</v>
      </c>
      <c r="S12">
        <v>23</v>
      </c>
      <c r="T12" s="100" t="s">
        <v>283</v>
      </c>
      <c r="V12">
        <v>36</v>
      </c>
      <c r="W12" t="s">
        <v>225</v>
      </c>
      <c r="Y12" s="100">
        <v>20</v>
      </c>
      <c r="Z12" s="100" t="s">
        <v>285</v>
      </c>
      <c r="AA12">
        <v>14</v>
      </c>
      <c r="AB12" s="100" t="s">
        <v>97</v>
      </c>
    </row>
    <row r="13" spans="1:28" ht="12.75">
      <c r="A13" s="99">
        <v>17</v>
      </c>
      <c r="B13" s="100" t="s">
        <v>113</v>
      </c>
      <c r="C13" s="100"/>
      <c r="D13" s="40">
        <v>18</v>
      </c>
      <c r="E13" s="84" t="s">
        <v>272</v>
      </c>
      <c r="G13" s="40">
        <v>19</v>
      </c>
      <c r="H13" t="s">
        <v>125</v>
      </c>
      <c r="J13" s="90">
        <v>13</v>
      </c>
      <c r="K13" t="s">
        <v>251</v>
      </c>
      <c r="M13" s="100"/>
      <c r="N13" s="39" t="s">
        <v>197</v>
      </c>
      <c r="P13">
        <v>24</v>
      </c>
      <c r="Q13" t="s">
        <v>390</v>
      </c>
      <c r="S13">
        <v>24</v>
      </c>
      <c r="T13" s="100" t="s">
        <v>208</v>
      </c>
      <c r="V13">
        <v>37</v>
      </c>
      <c r="W13" t="s">
        <v>226</v>
      </c>
      <c r="Y13" s="100">
        <v>21</v>
      </c>
      <c r="Z13" s="100" t="s">
        <v>282</v>
      </c>
      <c r="AA13">
        <v>15</v>
      </c>
      <c r="AB13" s="100" t="s">
        <v>259</v>
      </c>
    </row>
    <row r="14" spans="1:28" ht="12.75">
      <c r="A14" s="99">
        <v>18</v>
      </c>
      <c r="B14" s="101" t="s">
        <v>348</v>
      </c>
      <c r="C14" s="100"/>
      <c r="D14" s="82">
        <v>19</v>
      </c>
      <c r="E14" s="84" t="s">
        <v>101</v>
      </c>
      <c r="G14" s="40">
        <v>20</v>
      </c>
      <c r="H14" t="s">
        <v>138</v>
      </c>
      <c r="J14" s="90">
        <v>14</v>
      </c>
      <c r="K14" t="s">
        <v>332</v>
      </c>
      <c r="M14" s="100">
        <v>7</v>
      </c>
      <c r="N14" t="s">
        <v>164</v>
      </c>
      <c r="P14">
        <v>27</v>
      </c>
      <c r="Q14" t="s">
        <v>387</v>
      </c>
      <c r="S14">
        <v>25</v>
      </c>
      <c r="T14" s="100" t="s">
        <v>314</v>
      </c>
      <c r="V14">
        <v>40</v>
      </c>
      <c r="W14" t="s">
        <v>229</v>
      </c>
      <c r="Y14" s="100">
        <v>22</v>
      </c>
      <c r="Z14" s="100" t="s">
        <v>356</v>
      </c>
      <c r="AA14">
        <v>17</v>
      </c>
      <c r="AB14" s="100" t="s">
        <v>276</v>
      </c>
    </row>
    <row r="15" spans="1:28" ht="12.75">
      <c r="A15" s="99">
        <v>19</v>
      </c>
      <c r="B15" s="100" t="s">
        <v>328</v>
      </c>
      <c r="C15" s="100"/>
      <c r="D15" s="40">
        <v>20</v>
      </c>
      <c r="E15" s="84" t="s">
        <v>266</v>
      </c>
      <c r="G15" s="40">
        <v>22</v>
      </c>
      <c r="H15" t="s">
        <v>132</v>
      </c>
      <c r="J15" s="40">
        <v>15</v>
      </c>
      <c r="K15" t="s">
        <v>253</v>
      </c>
      <c r="M15" s="100"/>
      <c r="N15" t="s">
        <v>198</v>
      </c>
      <c r="P15">
        <v>28</v>
      </c>
      <c r="Q15" t="s">
        <v>279</v>
      </c>
      <c r="S15">
        <v>26</v>
      </c>
      <c r="T15" s="100" t="s">
        <v>234</v>
      </c>
      <c r="V15">
        <v>41</v>
      </c>
      <c r="W15" t="s">
        <v>230</v>
      </c>
      <c r="Y15" s="100">
        <v>23</v>
      </c>
      <c r="Z15" s="100" t="s">
        <v>275</v>
      </c>
      <c r="AA15">
        <v>18</v>
      </c>
      <c r="AB15" s="100" t="s">
        <v>340</v>
      </c>
    </row>
    <row r="16" spans="1:28" ht="12.75">
      <c r="A16" s="99">
        <v>20</v>
      </c>
      <c r="B16" s="100" t="s">
        <v>103</v>
      </c>
      <c r="C16" s="100"/>
      <c r="D16" s="82">
        <v>21</v>
      </c>
      <c r="E16" s="84" t="s">
        <v>116</v>
      </c>
      <c r="G16" s="40">
        <v>24</v>
      </c>
      <c r="H16" t="s">
        <v>141</v>
      </c>
      <c r="J16" s="90">
        <v>16</v>
      </c>
      <c r="K16" t="s">
        <v>330</v>
      </c>
      <c r="M16" s="100"/>
      <c r="N16" t="s">
        <v>169</v>
      </c>
      <c r="P16">
        <v>30</v>
      </c>
      <c r="Q16" t="s">
        <v>389</v>
      </c>
      <c r="S16">
        <v>27</v>
      </c>
      <c r="T16" s="100" t="s">
        <v>287</v>
      </c>
      <c r="V16">
        <v>45</v>
      </c>
      <c r="W16" t="s">
        <v>231</v>
      </c>
      <c r="Y16" s="100">
        <v>29</v>
      </c>
      <c r="Z16" s="100" t="s">
        <v>232</v>
      </c>
      <c r="AA16">
        <v>19</v>
      </c>
      <c r="AB16" s="100" t="s">
        <v>280</v>
      </c>
    </row>
    <row r="17" spans="1:28" ht="12.75">
      <c r="A17" s="99">
        <v>21</v>
      </c>
      <c r="B17" s="100" t="s">
        <v>110</v>
      </c>
      <c r="C17" s="100"/>
      <c r="D17" s="40">
        <v>24</v>
      </c>
      <c r="E17" s="84" t="s">
        <v>302</v>
      </c>
      <c r="G17" s="40">
        <v>25</v>
      </c>
      <c r="H17" t="s">
        <v>97</v>
      </c>
      <c r="J17" s="90">
        <v>17</v>
      </c>
      <c r="K17" s="39" t="s">
        <v>277</v>
      </c>
      <c r="M17" s="100"/>
      <c r="N17" t="s">
        <v>293</v>
      </c>
      <c r="P17">
        <v>33</v>
      </c>
      <c r="Q17" t="s">
        <v>381</v>
      </c>
      <c r="S17">
        <v>28</v>
      </c>
      <c r="T17" s="100" t="s">
        <v>429</v>
      </c>
      <c r="V17">
        <v>49</v>
      </c>
      <c r="W17" t="s">
        <v>233</v>
      </c>
      <c r="Y17" s="100">
        <v>30</v>
      </c>
      <c r="Z17" s="101" t="s">
        <v>357</v>
      </c>
      <c r="AA17" s="112">
        <v>20</v>
      </c>
      <c r="AB17" s="99" t="s">
        <v>428</v>
      </c>
    </row>
    <row r="18" spans="1:28" ht="12.75">
      <c r="A18" s="99">
        <v>22</v>
      </c>
      <c r="B18" s="100" t="s">
        <v>188</v>
      </c>
      <c r="C18" s="100"/>
      <c r="D18" s="40">
        <v>25</v>
      </c>
      <c r="E18" s="84" t="s">
        <v>404</v>
      </c>
      <c r="G18" s="40">
        <v>26</v>
      </c>
      <c r="H18" t="s">
        <v>140</v>
      </c>
      <c r="J18" s="90">
        <v>18</v>
      </c>
      <c r="K18" t="s">
        <v>151</v>
      </c>
      <c r="M18" s="100">
        <v>34</v>
      </c>
      <c r="N18" t="s">
        <v>167</v>
      </c>
      <c r="P18">
        <v>42</v>
      </c>
      <c r="Q18" t="s">
        <v>307</v>
      </c>
      <c r="S18">
        <v>29</v>
      </c>
      <c r="T18" s="100" t="s">
        <v>433</v>
      </c>
      <c r="V18">
        <v>51</v>
      </c>
      <c r="W18" s="39" t="s">
        <v>235</v>
      </c>
      <c r="Y18" s="100">
        <v>32</v>
      </c>
      <c r="Z18" s="100" t="s">
        <v>358</v>
      </c>
      <c r="AA18">
        <v>22</v>
      </c>
      <c r="AB18" s="101" t="s">
        <v>122</v>
      </c>
    </row>
    <row r="19" spans="1:30" ht="12.75">
      <c r="A19" s="99">
        <v>23</v>
      </c>
      <c r="B19" s="100" t="s">
        <v>336</v>
      </c>
      <c r="C19" s="100"/>
      <c r="D19" s="82">
        <v>28</v>
      </c>
      <c r="E19" s="84" t="s">
        <v>96</v>
      </c>
      <c r="G19" s="40">
        <v>28</v>
      </c>
      <c r="H19" t="s">
        <v>98</v>
      </c>
      <c r="J19" s="90">
        <v>19</v>
      </c>
      <c r="K19" t="s">
        <v>152</v>
      </c>
      <c r="M19" s="100"/>
      <c r="N19" t="s">
        <v>196</v>
      </c>
      <c r="P19">
        <v>44</v>
      </c>
      <c r="Q19" t="s">
        <v>391</v>
      </c>
      <c r="S19">
        <v>30</v>
      </c>
      <c r="T19" s="100" t="s">
        <v>430</v>
      </c>
      <c r="Y19" s="100">
        <v>33</v>
      </c>
      <c r="Z19" s="100" t="s">
        <v>359</v>
      </c>
      <c r="AA19">
        <v>23</v>
      </c>
      <c r="AB19" s="100" t="s">
        <v>341</v>
      </c>
      <c r="AD19" t="s">
        <v>424</v>
      </c>
    </row>
    <row r="20" spans="1:28" ht="12.75">
      <c r="A20" s="99">
        <v>24</v>
      </c>
      <c r="B20" s="100" t="s">
        <v>112</v>
      </c>
      <c r="C20" s="100"/>
      <c r="D20" s="82">
        <v>29</v>
      </c>
      <c r="E20" s="83" t="s">
        <v>402</v>
      </c>
      <c r="G20" s="40">
        <v>29</v>
      </c>
      <c r="H20" t="s">
        <v>136</v>
      </c>
      <c r="J20" s="90">
        <v>20</v>
      </c>
      <c r="K20" s="39" t="s">
        <v>149</v>
      </c>
      <c r="M20" s="100"/>
      <c r="N20" t="s">
        <v>306</v>
      </c>
      <c r="P20">
        <v>48</v>
      </c>
      <c r="Q20" t="s">
        <v>231</v>
      </c>
      <c r="S20">
        <v>31</v>
      </c>
      <c r="T20" s="100" t="s">
        <v>290</v>
      </c>
      <c r="Y20" s="100">
        <v>34</v>
      </c>
      <c r="Z20" s="100" t="s">
        <v>360</v>
      </c>
      <c r="AA20">
        <v>25</v>
      </c>
      <c r="AB20" s="100" t="s">
        <v>221</v>
      </c>
    </row>
    <row r="21" spans="1:30" ht="12.75">
      <c r="A21" s="99">
        <v>25</v>
      </c>
      <c r="B21" s="100" t="s">
        <v>329</v>
      </c>
      <c r="C21" s="100"/>
      <c r="D21" s="40">
        <v>31</v>
      </c>
      <c r="E21" s="102" t="s">
        <v>119</v>
      </c>
      <c r="G21" s="40">
        <v>30</v>
      </c>
      <c r="H21" t="s">
        <v>124</v>
      </c>
      <c r="J21" s="90">
        <v>21</v>
      </c>
      <c r="K21" t="s">
        <v>411</v>
      </c>
      <c r="M21" s="100"/>
      <c r="N21" t="s">
        <v>170</v>
      </c>
      <c r="P21">
        <v>55</v>
      </c>
      <c r="Q21" t="s">
        <v>386</v>
      </c>
      <c r="S21">
        <v>34</v>
      </c>
      <c r="T21" s="100" t="s">
        <v>215</v>
      </c>
      <c r="Y21" s="100">
        <v>35</v>
      </c>
      <c r="Z21" s="100" t="s">
        <v>286</v>
      </c>
      <c r="AA21">
        <v>26</v>
      </c>
      <c r="AB21" s="101" t="s">
        <v>240</v>
      </c>
      <c r="AD21" t="s">
        <v>424</v>
      </c>
    </row>
    <row r="22" spans="1:28" ht="12.75">
      <c r="A22" s="99">
        <v>27</v>
      </c>
      <c r="B22" s="100" t="s">
        <v>187</v>
      </c>
      <c r="C22" s="100"/>
      <c r="D22" s="40">
        <v>32</v>
      </c>
      <c r="E22" s="84" t="s">
        <v>408</v>
      </c>
      <c r="G22" s="40">
        <v>34</v>
      </c>
      <c r="H22" t="s">
        <v>127</v>
      </c>
      <c r="J22" s="90">
        <v>22</v>
      </c>
      <c r="K22" t="s">
        <v>333</v>
      </c>
      <c r="M22" s="100"/>
      <c r="N22" t="s">
        <v>278</v>
      </c>
      <c r="Q22" t="s">
        <v>173</v>
      </c>
      <c r="S22">
        <v>35</v>
      </c>
      <c r="T22" s="100" t="s">
        <v>372</v>
      </c>
      <c r="Y22" s="100">
        <v>36</v>
      </c>
      <c r="Z22" s="100" t="s">
        <v>241</v>
      </c>
      <c r="AA22">
        <v>30</v>
      </c>
      <c r="AB22" s="100" t="s">
        <v>244</v>
      </c>
    </row>
    <row r="23" spans="1:28" ht="12.75">
      <c r="A23" s="99">
        <v>28</v>
      </c>
      <c r="B23" s="100" t="s">
        <v>327</v>
      </c>
      <c r="C23" s="100"/>
      <c r="D23" s="40">
        <v>33</v>
      </c>
      <c r="E23" s="84" t="s">
        <v>288</v>
      </c>
      <c r="G23" s="40">
        <v>41</v>
      </c>
      <c r="H23" s="39" t="s">
        <v>126</v>
      </c>
      <c r="J23" s="90">
        <v>24</v>
      </c>
      <c r="K23" t="s">
        <v>157</v>
      </c>
      <c r="M23" s="100"/>
      <c r="N23" t="s">
        <v>161</v>
      </c>
      <c r="Q23" t="s">
        <v>183</v>
      </c>
      <c r="S23">
        <v>36</v>
      </c>
      <c r="T23" s="100" t="s">
        <v>237</v>
      </c>
      <c r="Y23" s="100">
        <v>39</v>
      </c>
      <c r="Z23" s="102" t="s">
        <v>361</v>
      </c>
      <c r="AA23">
        <v>33</v>
      </c>
      <c r="AB23" s="100" t="s">
        <v>303</v>
      </c>
    </row>
    <row r="24" spans="1:28" ht="12.75">
      <c r="A24" s="99">
        <v>29</v>
      </c>
      <c r="B24" s="100" t="s">
        <v>258</v>
      </c>
      <c r="C24" s="100"/>
      <c r="D24" s="40">
        <v>34</v>
      </c>
      <c r="E24" s="84" t="s">
        <v>289</v>
      </c>
      <c r="G24" s="40">
        <v>48</v>
      </c>
      <c r="H24" t="s">
        <v>344</v>
      </c>
      <c r="J24" s="90">
        <v>26</v>
      </c>
      <c r="K24" t="s">
        <v>396</v>
      </c>
      <c r="M24" s="100"/>
      <c r="N24" t="s">
        <v>192</v>
      </c>
      <c r="Q24" t="s">
        <v>179</v>
      </c>
      <c r="S24">
        <v>37</v>
      </c>
      <c r="T24" s="100" t="s">
        <v>312</v>
      </c>
      <c r="Y24" s="100">
        <v>44</v>
      </c>
      <c r="Z24" s="100" t="s">
        <v>291</v>
      </c>
      <c r="AA24">
        <v>36</v>
      </c>
      <c r="AB24" s="100" t="s">
        <v>342</v>
      </c>
    </row>
    <row r="25" spans="1:28" ht="12.75">
      <c r="A25" s="99">
        <v>31</v>
      </c>
      <c r="B25" s="100" t="s">
        <v>189</v>
      </c>
      <c r="C25" s="100"/>
      <c r="D25" s="40">
        <v>35</v>
      </c>
      <c r="E25" s="84" t="s">
        <v>292</v>
      </c>
      <c r="G25" s="40">
        <v>59</v>
      </c>
      <c r="H25" t="s">
        <v>139</v>
      </c>
      <c r="J25" s="90">
        <v>27</v>
      </c>
      <c r="K25" t="s">
        <v>334</v>
      </c>
      <c r="M25" s="100"/>
      <c r="N25" t="s">
        <v>200</v>
      </c>
      <c r="Q25" t="s">
        <v>178</v>
      </c>
      <c r="S25">
        <v>42</v>
      </c>
      <c r="T25" s="100" t="s">
        <v>210</v>
      </c>
      <c r="Y25" s="100">
        <v>45</v>
      </c>
      <c r="Z25" s="100" t="s">
        <v>419</v>
      </c>
      <c r="AA25">
        <v>37</v>
      </c>
      <c r="AB25" s="100" t="s">
        <v>243</v>
      </c>
    </row>
    <row r="26" spans="1:30" ht="12.75">
      <c r="A26" s="99">
        <v>32</v>
      </c>
      <c r="B26" s="100" t="s">
        <v>111</v>
      </c>
      <c r="C26" s="100"/>
      <c r="D26" s="40">
        <v>36</v>
      </c>
      <c r="E26" s="84" t="s">
        <v>284</v>
      </c>
      <c r="G26" s="40">
        <v>59</v>
      </c>
      <c r="H26" t="s">
        <v>144</v>
      </c>
      <c r="J26" s="90">
        <v>28</v>
      </c>
      <c r="K26" t="s">
        <v>318</v>
      </c>
      <c r="M26" s="100"/>
      <c r="N26" t="s">
        <v>166</v>
      </c>
      <c r="Q26" t="s">
        <v>174</v>
      </c>
      <c r="Y26" s="100">
        <v>48</v>
      </c>
      <c r="Z26" s="101" t="s">
        <v>362</v>
      </c>
      <c r="AA26">
        <v>39</v>
      </c>
      <c r="AB26" s="100" t="s">
        <v>246</v>
      </c>
      <c r="AD26" t="s">
        <v>425</v>
      </c>
    </row>
    <row r="27" spans="1:30" ht="12.75">
      <c r="A27" s="99">
        <v>34</v>
      </c>
      <c r="B27" s="100" t="s">
        <v>190</v>
      </c>
      <c r="C27" s="100"/>
      <c r="D27" s="82">
        <v>49</v>
      </c>
      <c r="E27" s="83" t="s">
        <v>409</v>
      </c>
      <c r="G27" s="40">
        <v>75</v>
      </c>
      <c r="H27" t="s">
        <v>120</v>
      </c>
      <c r="J27" s="90">
        <v>29</v>
      </c>
      <c r="K27" t="s">
        <v>154</v>
      </c>
      <c r="M27" s="100"/>
      <c r="N27" t="s">
        <v>162</v>
      </c>
      <c r="Q27" t="s">
        <v>176</v>
      </c>
      <c r="Y27" s="100">
        <v>55</v>
      </c>
      <c r="Z27" s="102" t="s">
        <v>423</v>
      </c>
      <c r="AA27">
        <v>40</v>
      </c>
      <c r="AB27" s="100" t="s">
        <v>242</v>
      </c>
      <c r="AD27" t="s">
        <v>425</v>
      </c>
    </row>
    <row r="28" spans="1:30" ht="12.75">
      <c r="A28" s="99">
        <f>COUNTA(A3:A27)</f>
        <v>25</v>
      </c>
      <c r="B28" s="100"/>
      <c r="C28" s="100"/>
      <c r="D28" s="40">
        <v>51</v>
      </c>
      <c r="E28" s="84" t="s">
        <v>405</v>
      </c>
      <c r="G28" s="40">
        <v>76</v>
      </c>
      <c r="H28" t="s">
        <v>121</v>
      </c>
      <c r="J28" s="40">
        <v>30</v>
      </c>
      <c r="K28" t="s">
        <v>155</v>
      </c>
      <c r="M28" s="100"/>
      <c r="N28" t="s">
        <v>165</v>
      </c>
      <c r="Q28" t="s">
        <v>219</v>
      </c>
      <c r="T28" s="99">
        <f>COUNTA(T3:T27)</f>
        <v>23</v>
      </c>
      <c r="Y28" s="100"/>
      <c r="Z28" s="100" t="s">
        <v>420</v>
      </c>
      <c r="AA28">
        <v>50</v>
      </c>
      <c r="AB28" s="111" t="s">
        <v>350</v>
      </c>
      <c r="AD28" t="s">
        <v>424</v>
      </c>
    </row>
    <row r="29" spans="1:28" ht="12.75">
      <c r="A29" s="99"/>
      <c r="B29" s="100"/>
      <c r="C29" s="100"/>
      <c r="D29" s="40">
        <v>72</v>
      </c>
      <c r="E29" s="84" t="s">
        <v>403</v>
      </c>
      <c r="G29" s="40">
        <v>77</v>
      </c>
      <c r="H29" t="s">
        <v>122</v>
      </c>
      <c r="J29" s="90">
        <v>32</v>
      </c>
      <c r="K29" s="39" t="s">
        <v>335</v>
      </c>
      <c r="M29" s="100"/>
      <c r="N29" t="s">
        <v>193</v>
      </c>
      <c r="Q29" t="s">
        <v>186</v>
      </c>
      <c r="Y29" s="100"/>
      <c r="Z29" s="100" t="s">
        <v>421</v>
      </c>
      <c r="AB29" s="100"/>
    </row>
    <row r="30" spans="1:28" ht="12.75">
      <c r="A30" s="99"/>
      <c r="B30" s="100"/>
      <c r="C30" s="100"/>
      <c r="E30" s="84" t="s">
        <v>117</v>
      </c>
      <c r="G30" s="40">
        <v>80</v>
      </c>
      <c r="H30" s="39" t="s">
        <v>143</v>
      </c>
      <c r="J30" s="90">
        <v>34</v>
      </c>
      <c r="K30" t="s">
        <v>322</v>
      </c>
      <c r="M30" s="100"/>
      <c r="N30" t="s">
        <v>281</v>
      </c>
      <c r="Q30" t="s">
        <v>273</v>
      </c>
      <c r="Y30" s="100"/>
      <c r="Z30" s="100"/>
      <c r="AB30" s="100"/>
    </row>
    <row r="31" spans="1:28" ht="12.75">
      <c r="A31" s="99"/>
      <c r="B31" s="101"/>
      <c r="C31" s="100"/>
      <c r="D31" s="82">
        <v>41</v>
      </c>
      <c r="E31" s="83" t="s">
        <v>410</v>
      </c>
      <c r="G31" s="40">
        <v>83</v>
      </c>
      <c r="H31" t="s">
        <v>130</v>
      </c>
      <c r="J31" s="90">
        <v>38</v>
      </c>
      <c r="K31" t="s">
        <v>153</v>
      </c>
      <c r="M31" s="100"/>
      <c r="N31" t="s">
        <v>171</v>
      </c>
      <c r="Q31" t="s">
        <v>180</v>
      </c>
      <c r="Y31" s="100"/>
      <c r="Z31" s="100"/>
      <c r="AB31" s="100"/>
    </row>
    <row r="32" spans="1:28" ht="12.75">
      <c r="A32" s="99"/>
      <c r="B32" s="100"/>
      <c r="C32" s="100"/>
      <c r="D32" s="82"/>
      <c r="E32" s="83"/>
      <c r="G32" s="40">
        <v>84</v>
      </c>
      <c r="H32" s="39" t="s">
        <v>135</v>
      </c>
      <c r="J32" s="40">
        <v>41</v>
      </c>
      <c r="K32" t="s">
        <v>311</v>
      </c>
      <c r="M32" s="100"/>
      <c r="N32" t="s">
        <v>262</v>
      </c>
      <c r="Q32" t="s">
        <v>181</v>
      </c>
      <c r="Y32" s="100"/>
      <c r="Z32" s="100"/>
      <c r="AB32" s="102"/>
    </row>
    <row r="33" spans="1:28" ht="12.75">
      <c r="A33" s="99"/>
      <c r="B33" s="100"/>
      <c r="C33" s="100"/>
      <c r="G33" s="40">
        <v>93</v>
      </c>
      <c r="H33" t="s">
        <v>133</v>
      </c>
      <c r="J33" s="40">
        <v>44</v>
      </c>
      <c r="K33" t="s">
        <v>325</v>
      </c>
      <c r="M33" s="100"/>
      <c r="N33" s="81" t="s">
        <v>191</v>
      </c>
      <c r="Q33" t="s">
        <v>282</v>
      </c>
      <c r="Y33" s="100"/>
      <c r="Z33" s="100"/>
      <c r="AB33" s="101"/>
    </row>
    <row r="34" spans="1:28" ht="12.75">
      <c r="A34" s="99"/>
      <c r="B34" s="100"/>
      <c r="C34" s="100"/>
      <c r="D34" s="82"/>
      <c r="E34" s="83"/>
      <c r="H34" t="s">
        <v>129</v>
      </c>
      <c r="J34" s="90">
        <v>88</v>
      </c>
      <c r="K34" t="s">
        <v>245</v>
      </c>
      <c r="M34">
        <v>18</v>
      </c>
      <c r="N34" s="39" t="s">
        <v>363</v>
      </c>
      <c r="Q34" t="s">
        <v>175</v>
      </c>
      <c r="Y34" s="100"/>
      <c r="Z34" s="100"/>
      <c r="AB34" s="100"/>
    </row>
    <row r="35" spans="1:28" ht="12.75">
      <c r="A35" s="99"/>
      <c r="E35" s="84"/>
      <c r="G35" s="40">
        <v>31</v>
      </c>
      <c r="H35" t="s">
        <v>413</v>
      </c>
      <c r="K35" s="81" t="s">
        <v>226</v>
      </c>
      <c r="M35">
        <v>27</v>
      </c>
      <c r="N35" t="s">
        <v>364</v>
      </c>
      <c r="Q35" t="s">
        <v>184</v>
      </c>
      <c r="Y35" s="100"/>
      <c r="Z35" s="100"/>
      <c r="AB35" s="100"/>
    </row>
    <row r="36" spans="5:28" ht="12.75">
      <c r="E36" s="102"/>
      <c r="H36" t="s">
        <v>301</v>
      </c>
      <c r="J36" s="40">
        <v>48</v>
      </c>
      <c r="K36" t="s">
        <v>412</v>
      </c>
      <c r="M36">
        <v>11</v>
      </c>
      <c r="N36" t="s">
        <v>365</v>
      </c>
      <c r="Q36" t="s">
        <v>233</v>
      </c>
      <c r="Y36" s="100"/>
      <c r="AB36" s="100"/>
    </row>
    <row r="37" spans="5:28" ht="12.75">
      <c r="E37" s="81"/>
      <c r="H37" t="s">
        <v>307</v>
      </c>
      <c r="K37" t="s">
        <v>254</v>
      </c>
      <c r="M37">
        <v>31</v>
      </c>
      <c r="N37" t="s">
        <v>366</v>
      </c>
      <c r="Q37" t="s">
        <v>182</v>
      </c>
      <c r="Y37" s="100"/>
      <c r="AB37" s="100"/>
    </row>
    <row r="38" spans="4:28" ht="12.75">
      <c r="D38" s="82"/>
      <c r="E38" s="83"/>
      <c r="H38" t="s">
        <v>310</v>
      </c>
      <c r="K38" t="s">
        <v>255</v>
      </c>
      <c r="M38">
        <v>23</v>
      </c>
      <c r="N38" s="39" t="s">
        <v>367</v>
      </c>
      <c r="Q38" t="s">
        <v>185</v>
      </c>
      <c r="AB38" s="101"/>
    </row>
    <row r="39" spans="5:28" ht="12.75">
      <c r="E39" s="84"/>
      <c r="H39" t="s">
        <v>315</v>
      </c>
      <c r="K39" t="s">
        <v>158</v>
      </c>
      <c r="M39">
        <v>55</v>
      </c>
      <c r="N39" t="s">
        <v>368</v>
      </c>
      <c r="Q39" t="s">
        <v>227</v>
      </c>
      <c r="AB39" s="100"/>
    </row>
    <row r="40" spans="5:28" ht="12.75">
      <c r="E40" s="84"/>
      <c r="H40" t="s">
        <v>317</v>
      </c>
      <c r="K40" t="s">
        <v>316</v>
      </c>
      <c r="M40">
        <v>26</v>
      </c>
      <c r="N40" t="s">
        <v>369</v>
      </c>
      <c r="Q40" t="s">
        <v>294</v>
      </c>
      <c r="AB40" s="100"/>
    </row>
    <row r="41" spans="8:28" ht="12.75">
      <c r="H41" t="s">
        <v>319</v>
      </c>
      <c r="K41" t="s">
        <v>211</v>
      </c>
      <c r="M41">
        <v>28</v>
      </c>
      <c r="N41" s="39" t="s">
        <v>370</v>
      </c>
      <c r="Q41" t="s">
        <v>295</v>
      </c>
      <c r="AB41" s="100"/>
    </row>
    <row r="42" spans="8:28" ht="12.75">
      <c r="H42" s="39" t="s">
        <v>321</v>
      </c>
      <c r="K42" s="39" t="s">
        <v>308</v>
      </c>
      <c r="M42">
        <v>9</v>
      </c>
      <c r="N42" t="s">
        <v>269</v>
      </c>
      <c r="Q42" t="s">
        <v>297</v>
      </c>
      <c r="AB42" s="100"/>
    </row>
    <row r="43" spans="8:17" ht="12.75">
      <c r="H43" t="s">
        <v>323</v>
      </c>
      <c r="K43" t="s">
        <v>148</v>
      </c>
      <c r="M43">
        <v>0</v>
      </c>
      <c r="N43" t="s">
        <v>363</v>
      </c>
      <c r="Q43" t="s">
        <v>298</v>
      </c>
    </row>
    <row r="44" spans="7:17" ht="12.75">
      <c r="G44" s="40">
        <v>32</v>
      </c>
      <c r="H44" t="s">
        <v>415</v>
      </c>
      <c r="K44" t="s">
        <v>150</v>
      </c>
      <c r="M44">
        <v>21</v>
      </c>
      <c r="N44" t="s">
        <v>375</v>
      </c>
      <c r="Q44" t="s">
        <v>299</v>
      </c>
    </row>
    <row r="45" spans="7:28" ht="12.75">
      <c r="G45" s="40">
        <v>16</v>
      </c>
      <c r="H45" s="39" t="s">
        <v>416</v>
      </c>
      <c r="K45" t="s">
        <v>313</v>
      </c>
      <c r="Q45" t="s">
        <v>300</v>
      </c>
      <c r="AB45" s="100"/>
    </row>
    <row r="46" spans="11:28" ht="12.75">
      <c r="K46" t="s">
        <v>320</v>
      </c>
      <c r="AB46" s="100"/>
    </row>
    <row r="47" ht="12.75">
      <c r="K47" t="s">
        <v>324</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dc:creator>
  <cp:keywords/>
  <dc:description/>
  <cp:lastModifiedBy>Owner</cp:lastModifiedBy>
  <cp:lastPrinted>2005-08-26T20:54:57Z</cp:lastPrinted>
  <dcterms:created xsi:type="dcterms:W3CDTF">2003-06-20T19:15:50Z</dcterms:created>
  <dcterms:modified xsi:type="dcterms:W3CDTF">2020-05-23T19:30:29Z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-1519587219</vt:i4>
  </property>
  <property fmtid="{D5CDD505-2E9C-101B-9397-08002B2CF9AE}" pid="3" name="_EmailSubject">
    <vt:lpwstr>Updated</vt:lpwstr>
  </property>
  <property fmtid="{D5CDD505-2E9C-101B-9397-08002B2CF9AE}" pid="4" name="_AuthorEmail">
    <vt:lpwstr>Tim.Clark@thebeerstore.ca</vt:lpwstr>
  </property>
  <property fmtid="{D5CDD505-2E9C-101B-9397-08002B2CF9AE}" pid="5" name="_AuthorEmailDisplayName">
    <vt:lpwstr>Clark, Tim</vt:lpwstr>
  </property>
  <property fmtid="{D5CDD505-2E9C-101B-9397-08002B2CF9AE}" pid="6" name="_ReviewingToolsShownOnce">
    <vt:lpwstr/>
  </property>
</Properties>
</file>